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21"/>
  <workbookPr filterPrivacy="1" defaultThemeVersion="124226"/>
  <xr:revisionPtr revIDLastSave="0" documentId="13_ncr:1_{27FC2F64-C760-F248-8290-BB3D0340C7B2}" xr6:coauthVersionLast="47" xr6:coauthVersionMax="47" xr10:uidLastSave="{00000000-0000-0000-0000-000000000000}"/>
  <bookViews>
    <workbookView xWindow="0" yWindow="760" windowWidth="34200" windowHeight="21380" activeTab="2" xr2:uid="{00000000-000D-0000-FFFF-FFFF00000000}"/>
  </bookViews>
  <sheets>
    <sheet name="Introduction" sheetId="6" r:id="rId1"/>
    <sheet name="RPPR G.10 Calculation Steps_MP" sheetId="3" r:id="rId2"/>
    <sheet name="RPPR G.10 Example_MP" sheetId="1" r:id="rId3"/>
    <sheet name="Projections Breakdown Exp._SB" sheetId="2" r:id="rId4"/>
    <sheet name="Policy Guidance" sheetId="4" r:id="rId5"/>
    <sheet name="SPA Guidance"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2" l="1"/>
  <c r="E10" i="2"/>
  <c r="E8" i="2"/>
  <c r="E24" i="1" l="1"/>
  <c r="E23" i="1"/>
  <c r="H22" i="1"/>
  <c r="H23" i="1"/>
  <c r="E22" i="1" l="1"/>
  <c r="H31" i="1" s="1"/>
  <c r="H33" i="1" s="1"/>
  <c r="H21" i="1"/>
  <c r="H24" i="1" s="1"/>
  <c r="H20" i="1"/>
  <c r="H25" i="1" s="1"/>
  <c r="H26" i="1" l="1"/>
  <c r="H34" i="1" l="1"/>
  <c r="H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tc={E4E2C679-FC4F-7E4C-9613-05A7600E108D}</author>
  </authors>
  <commentList>
    <comment ref="F10" authorId="0" shapeId="0" xr:uid="{E4E2C679-FC4F-7E4C-9613-05A7600E108D}">
      <text>
        <t xml:space="preserve">[Threaded comment]
Your version of Excel allows you to read this threaded comment; however, any edits to it will get removed if the file is opened in a newer version of Excel. Learn more: https://go.microsoft.com/fwlink/?linkid=870924
Comment:
    Check: Do not include equipment and sub over 25k in your IDC calculation
</t>
      </text>
    </comment>
  </commentList>
</comments>
</file>

<file path=xl/sharedStrings.xml><?xml version="1.0" encoding="utf-8"?>
<sst xmlns="http://schemas.openxmlformats.org/spreadsheetml/2006/main" count="126" uniqueCount="124">
  <si>
    <t>What is the Budget to Costs and Commitments Summary for this Award/Project? (QA4.P4.R10)</t>
  </si>
  <si>
    <t>Time run: 5/7/2026 3:59:02 PM</t>
  </si>
  <si>
    <t>Object Level B</t>
  </si>
  <si>
    <t>Cost Structure</t>
  </si>
  <si>
    <t>Object Level C</t>
  </si>
  <si>
    <t>Period Activity Amount</t>
  </si>
  <si>
    <t>Budget</t>
  </si>
  <si>
    <t>LTD Costs</t>
  </si>
  <si>
    <t>Raw Commitments</t>
  </si>
  <si>
    <t>Projected Total Cost</t>
  </si>
  <si>
    <t>Budget Variance Favorable/(Unfavorable)</t>
  </si>
  <si>
    <t>Burn Rate %</t>
  </si>
  <si>
    <t>% Budget Spent</t>
  </si>
  <si>
    <t>B100~Direct Costs</t>
  </si>
  <si>
    <t>MTDC</t>
  </si>
  <si>
    <t>C100~Salaries</t>
  </si>
  <si>
    <t>C200~Fringe Benefits</t>
  </si>
  <si>
    <t>C300~Operating Expenses</t>
  </si>
  <si>
    <t>CE01~Direct Costs</t>
  </si>
  <si>
    <t>MTDC Total</t>
  </si>
  <si>
    <t>Non-MTDC</t>
  </si>
  <si>
    <t>Non-MTDC Total</t>
  </si>
  <si>
    <t>B100~Direct Costs Total</t>
  </si>
  <si>
    <t>B600~InDirect Costs</t>
  </si>
  <si>
    <t>F&amp;A</t>
  </si>
  <si>
    <t>C600~Indirect Costs</t>
  </si>
  <si>
    <t>F&amp;A Total</t>
  </si>
  <si>
    <t>B600~InDirect Costs Total</t>
  </si>
  <si>
    <t>Total Costs</t>
  </si>
  <si>
    <t>LTD Costs:</t>
  </si>
  <si>
    <t>Total Est. Costs:</t>
  </si>
  <si>
    <t>Total Est. Balance:</t>
  </si>
  <si>
    <t>Est. DC Balance:</t>
  </si>
  <si>
    <t>YES</t>
  </si>
  <si>
    <t>Cumulative to Date:</t>
  </si>
  <si>
    <t>9/1/23-6/30/24</t>
  </si>
  <si>
    <t>7/1/24-6/30/25</t>
  </si>
  <si>
    <t>7/1/25-6/30/26</t>
  </si>
  <si>
    <t>LTD Expenses Through Prev Period:</t>
  </si>
  <si>
    <t>Award Funding History</t>
  </si>
  <si>
    <t>Expenditure Summary</t>
  </si>
  <si>
    <t>NIH Award:</t>
  </si>
  <si>
    <t>5R01DK057819</t>
  </si>
  <si>
    <t>Project Year</t>
  </si>
  <si>
    <t>Period:</t>
  </si>
  <si>
    <t>Award Amt:</t>
  </si>
  <si>
    <t>Y1</t>
  </si>
  <si>
    <t>IDC Rate:</t>
  </si>
  <si>
    <t>Y2</t>
  </si>
  <si>
    <t>Y3</t>
  </si>
  <si>
    <t>Auto Carry FW?</t>
  </si>
  <si>
    <t>*Run QA data through final month of previous budget period (in this case June 2025)</t>
  </si>
  <si>
    <t>RUN THROUGH:</t>
  </si>
  <si>
    <t>% Unspent (for G.10):</t>
  </si>
  <si>
    <t>RC (MTDC):</t>
  </si>
  <si>
    <t>RC (Non-MTDC):</t>
  </si>
  <si>
    <t>RC=Raw Commitments, look for "MTDC Total" cell under Raw Commitments column above</t>
  </si>
  <si>
    <t>RC=Raw Commitments, look for "Non-MTDC Total" cell under Raw Commitments column above, this amount would NOT be subject to indirect costs</t>
  </si>
  <si>
    <t>IDC on RC (MTDC):</t>
  </si>
  <si>
    <t>Review APC for current IDC rate on the award</t>
  </si>
  <si>
    <t>*this figure is helpful if adjustments need to be made after consultation with the PI</t>
  </si>
  <si>
    <t>Unspent Balance from Prev. Period:</t>
  </si>
  <si>
    <t>Total Approved Budget for Current Award Period</t>
  </si>
  <si>
    <t>*use formula to sum current year award amount (from the award funding history section) + carry forward amount from prev period</t>
  </si>
  <si>
    <r>
      <t xml:space="preserve">*=(Total Est. Balance) / (Total Approved Budget for Current Award Period). </t>
    </r>
    <r>
      <rPr>
        <b/>
        <i/>
        <sz val="11"/>
        <color theme="1"/>
        <rFont val="Calibri"/>
        <family val="2"/>
      </rPr>
      <t>If less than 25%, answer "No" on question G.10 on RPPR</t>
    </r>
  </si>
  <si>
    <t>This is the IDC on RC (MTDC) only</t>
  </si>
  <si>
    <t>This will be your total estimated costs through the end of the current budget period</t>
  </si>
  <si>
    <t>This is based on your current cumulative award total (all years)</t>
  </si>
  <si>
    <t xml:space="preserve">*Review NIH NOA, under section III to determine </t>
  </si>
  <si>
    <r>
      <t xml:space="preserve">*For SNAP awards (with automatic carry fw) this is the carry fw amount from previous award period, based on the cumulative award amount of the </t>
    </r>
    <r>
      <rPr>
        <b/>
        <i/>
        <sz val="11"/>
        <color theme="1"/>
        <rFont val="Calibri"/>
        <family val="2"/>
      </rPr>
      <t>previous</t>
    </r>
    <r>
      <rPr>
        <i/>
        <sz val="11"/>
        <color theme="1"/>
        <rFont val="Calibri"/>
        <family val="2"/>
      </rPr>
      <t xml:space="preserve"> period</t>
    </r>
  </si>
  <si>
    <t>A: Subcontracts &lt; 25k</t>
  </si>
  <si>
    <t>subawardee</t>
  </si>
  <si>
    <t>encumbrance(varies)</t>
  </si>
  <si>
    <t>B: Committed Payroll and Fringe</t>
  </si>
  <si>
    <t>C: Major Purchases or Supplies</t>
  </si>
  <si>
    <t>D. Subcontracts &gt; 25k</t>
  </si>
  <si>
    <t>E. Equipment</t>
  </si>
  <si>
    <t>F. Allowable Indirect Costs</t>
  </si>
  <si>
    <t>Projected Expenditures</t>
  </si>
  <si>
    <t>Confirm NIH Award # / QA Award / QA PID and reporting period</t>
  </si>
  <si>
    <t>Calculate:</t>
  </si>
  <si>
    <t>1.   IDC on raw commitments</t>
  </si>
  <si>
    <t>2.  Total projected costs</t>
  </si>
  <si>
    <t>Additional Notes/Steps:</t>
  </si>
  <si>
    <t>1. Can drill on all expenses and filter by accounting date</t>
  </si>
  <si>
    <t xml:space="preserve">2. Can run the award profile card as of the last budget period, compare with current LTD expenditures </t>
  </si>
  <si>
    <t>Pull Quantum Award Detail</t>
  </si>
  <si>
    <r>
      <t xml:space="preserve">3.  % unspent (compare to </t>
    </r>
    <r>
      <rPr>
        <i/>
        <sz val="24"/>
        <color theme="1"/>
        <rFont val="Aptos"/>
      </rPr>
      <t>current</t>
    </r>
    <r>
      <rPr>
        <sz val="24"/>
        <color theme="1"/>
        <rFont val="Aptos"/>
      </rPr>
      <t xml:space="preserve"> year budget amount + prior carry forward a.k.a. “Total Approved Budget”)</t>
    </r>
  </si>
  <si>
    <t>(For auto-carry fw, calculate unspent balance (or review prior reports) for unspent balance from previous period. Add this amount to current NOA amount to get your “Total Approved Budget”)</t>
  </si>
  <si>
    <r>
      <t xml:space="preserve">(Make sure all senior/key personnel and other personnel who are </t>
    </r>
    <r>
      <rPr>
        <i/>
        <sz val="24"/>
        <color rgb="FF000000"/>
        <rFont val="Calibri"/>
        <family val="2"/>
      </rPr>
      <t>supposed</t>
    </r>
    <r>
      <rPr>
        <sz val="24"/>
        <color rgb="FF000000"/>
        <rFont val="Calibri"/>
        <family val="2"/>
      </rPr>
      <t xml:space="preserve"> to be hitting the project are hitting the project)</t>
    </r>
  </si>
  <si>
    <t>Link_January 2026 RPPR Instruction Guide</t>
  </si>
  <si>
    <t>Link to NIH Grants Policy Statement 8.1.1.1</t>
  </si>
  <si>
    <t xml:space="preserve">The total amount available for carryover in the NIH RPPR (Section G.10) is the estimated unobligated balance from the previous budget period. </t>
  </si>
  <si>
    <t xml:space="preserve">The unobligated balance on FFR includes carryover funds from all periods. *If an annual FFR is not required (SNAP awards) dept. acctg. Or SPAC confirmation may be used. </t>
  </si>
  <si>
    <t>Note the authority to automatically carry over unobligated balances includes the authority to carryover from one competitive segment to another. "Expanded authority"</t>
  </si>
  <si>
    <t xml:space="preserve"> The numerator in this calculation equals the total amount available for carryover and the denominator equals the current year’s total approved budget. </t>
  </si>
  <si>
    <t xml:space="preserve">SPA recommends responding "Yes" to question G.10a when the balance in PMS is significantly over 25%. </t>
  </si>
  <si>
    <t>Grant Management Specialists (GMSs) frequently request Progress Report Additional Materials (PRAMs) when the PMS drawdown does not agree with reporting in G.10.</t>
  </si>
  <si>
    <t xml:space="preserve">Be mindful that unliquidated obligations  (i.e. unpaid subrecipient invoices) should not be reported as unobligated balances. </t>
  </si>
  <si>
    <t xml:space="preserve">We recommend taking advantage of G.10.b and G.10.c to explain reasons for carryover and to very briefly describe a spending plan. </t>
  </si>
  <si>
    <t xml:space="preserve">Use Section F. "Challenges and Delays" to described challenges and delays that may be impacting spending. </t>
  </si>
  <si>
    <t xml:space="preserve">There is more space in this section for explanation and when there is significant underspending this section may be used to support Section G. </t>
  </si>
  <si>
    <r>
      <t>The</t>
    </r>
    <r>
      <rPr>
        <b/>
        <sz val="20"/>
        <color theme="1"/>
        <rFont val="Calibri"/>
        <family val="2"/>
        <scheme val="minor"/>
      </rPr>
      <t xml:space="preserve"> total approved budge</t>
    </r>
    <r>
      <rPr>
        <sz val="20"/>
        <color theme="1"/>
        <rFont val="Calibri"/>
        <family val="2"/>
        <scheme val="minor"/>
      </rPr>
      <t>t equals the current fiscal year award authorization plus any approved carryover of funds from a prior year(s).</t>
    </r>
  </si>
  <si>
    <r>
      <rPr>
        <b/>
        <sz val="24"/>
        <color rgb="FF000000"/>
        <rFont val="Calibri"/>
        <family val="2"/>
      </rPr>
      <t>a</t>
    </r>
    <r>
      <rPr>
        <sz val="24"/>
        <color rgb="FF000000"/>
        <rFont val="Calibri"/>
        <family val="2"/>
      </rPr>
      <t>. Review recent funding actions (supplements, NOA revisions, etc...)</t>
    </r>
  </si>
  <si>
    <r>
      <rPr>
        <b/>
        <sz val="24"/>
        <color rgb="FF000000"/>
        <rFont val="Calibri"/>
        <family val="2"/>
      </rPr>
      <t>b.</t>
    </r>
    <r>
      <rPr>
        <sz val="24"/>
        <color rgb="FF000000"/>
        <rFont val="Calibri"/>
        <family val="2"/>
      </rPr>
      <t xml:space="preserve"> Confirm whether award is subject to SNAP</t>
    </r>
  </si>
  <si>
    <r>
      <rPr>
        <b/>
        <sz val="24"/>
        <color rgb="FF000000"/>
        <rFont val="Calibri"/>
        <family val="2"/>
      </rPr>
      <t>c</t>
    </r>
    <r>
      <rPr>
        <sz val="24"/>
        <color rgb="FF000000"/>
        <rFont val="Calibri"/>
        <family val="2"/>
      </rPr>
      <t>. Confirm current budget period award amount</t>
    </r>
  </si>
  <si>
    <r>
      <rPr>
        <b/>
        <sz val="24"/>
        <color rgb="FF000000"/>
        <rFont val="Calibri"/>
        <family val="2"/>
      </rPr>
      <t>a.</t>
    </r>
    <r>
      <rPr>
        <sz val="24"/>
        <color rgb="FF000000"/>
        <rFont val="Calibri"/>
        <family val="2"/>
      </rPr>
      <t xml:space="preserve"> Run financial data through</t>
    </r>
    <r>
      <rPr>
        <i/>
        <sz val="24"/>
        <color rgb="FF000000"/>
        <rFont val="Calibri"/>
        <family val="2"/>
      </rPr>
      <t xml:space="preserve"> previous</t>
    </r>
    <r>
      <rPr>
        <sz val="24"/>
        <color rgb="FF000000"/>
        <rFont val="Calibri"/>
        <family val="2"/>
      </rPr>
      <t xml:space="preserve"> month to capture current encumbrances (if running data during the beginning of the month, personnel encumbrances may not be available)</t>
    </r>
  </si>
  <si>
    <r>
      <rPr>
        <b/>
        <sz val="24"/>
        <color rgb="FF000000"/>
        <rFont val="Calibri"/>
        <family val="2"/>
      </rPr>
      <t>b.</t>
    </r>
    <r>
      <rPr>
        <sz val="24"/>
        <color rgb="FF000000"/>
        <rFont val="Calibri"/>
        <family val="2"/>
      </rPr>
      <t xml:space="preserve"> Export Costs and Commitments section to Excel</t>
    </r>
  </si>
  <si>
    <r>
      <rPr>
        <b/>
        <sz val="24"/>
        <color theme="1"/>
        <rFont val="Aptos"/>
      </rPr>
      <t>c</t>
    </r>
    <r>
      <rPr>
        <sz val="24"/>
        <color theme="1"/>
        <rFont val="Aptos"/>
      </rPr>
      <t>. If needed - run drill on current direct costs to estimate monthly burn rate on non-encumbered operating expenses (i.e. supplies, vet resources)</t>
    </r>
  </si>
  <si>
    <r>
      <rPr>
        <b/>
        <sz val="24"/>
        <color rgb="FF000000"/>
        <rFont val="Calibri"/>
        <family val="2"/>
      </rPr>
      <t>a.</t>
    </r>
    <r>
      <rPr>
        <sz val="24"/>
        <color rgb="FF000000"/>
        <rFont val="Calibri"/>
        <family val="2"/>
      </rPr>
      <t xml:space="preserve"> If the award includes outgoing subaward(s)  contact subawardee(s) ahead of time (ideally 2-3 weeks prior to RPPR due date) to request All Personnel Report, current Other Support, *NEW* MFTRP certification, estimated unspent balance (and justification/explanation if &gt;25%), request up-to-date invoicing</t>
    </r>
  </si>
  <si>
    <r>
      <rPr>
        <b/>
        <sz val="24"/>
        <color rgb="FF000000"/>
        <rFont val="Calibri"/>
        <family val="2"/>
      </rPr>
      <t>b.</t>
    </r>
    <r>
      <rPr>
        <sz val="24"/>
        <color rgb="FF000000"/>
        <rFont val="Calibri"/>
        <family val="2"/>
      </rPr>
      <t xml:space="preserve"> Review any other current PO’s, check with vendors on invoicing</t>
    </r>
  </si>
  <si>
    <r>
      <rPr>
        <b/>
        <sz val="24"/>
        <color rgb="FF000000"/>
        <rFont val="Calibri"/>
        <family val="2"/>
      </rPr>
      <t>c</t>
    </r>
    <r>
      <rPr>
        <sz val="24"/>
        <color rgb="FF000000"/>
        <rFont val="Calibri"/>
        <family val="2"/>
      </rPr>
      <t>. Review personnel encumbrances in HRMS to make sure commitments listed represent salaries through the current budget period</t>
    </r>
  </si>
  <si>
    <r>
      <rPr>
        <b/>
        <sz val="24"/>
        <color rgb="FF000000"/>
        <rFont val="Calibri"/>
        <family val="2"/>
      </rPr>
      <t>d.</t>
    </r>
    <r>
      <rPr>
        <sz val="24"/>
        <color rgb="FF000000"/>
        <rFont val="Calibri"/>
        <family val="2"/>
      </rPr>
      <t xml:space="preserve"> Check with PI as to whether any major operating expenses (currently NOT encumbered) will be incurred prior to budget period end date, including supplies, and any forthcoming travel requests</t>
    </r>
  </si>
  <si>
    <r>
      <rPr>
        <b/>
        <sz val="24"/>
        <color rgb="FF000000"/>
        <rFont val="Calibri"/>
        <family val="2"/>
      </rPr>
      <t>e.</t>
    </r>
    <r>
      <rPr>
        <sz val="24"/>
        <color rgb="FF000000"/>
        <rFont val="Calibri"/>
        <family val="2"/>
      </rPr>
      <t xml:space="preserve"> If Non-SNAP – run Quantum data for current budget period only</t>
    </r>
  </si>
  <si>
    <t>Matthew Poland</t>
  </si>
  <si>
    <t xml:space="preserve">This spreadsheet guidance was created by UMB departmental grants administrators listed below in a SPA work group. The workgroup was held in April and May of 2026 and named the Carryover Spreadsheet Tool Work Group. The purpose of this work group was to collaborate to develop a useful tool for the UMB Research Administration Community to answer question G.10 in the RPPR.  </t>
  </si>
  <si>
    <t>Stacey Bridges</t>
  </si>
  <si>
    <t>Mullika Yowell</t>
  </si>
  <si>
    <t>Debbie Wellens</t>
  </si>
  <si>
    <t>Judith Edelman</t>
  </si>
  <si>
    <t>Victoria Pennacchia</t>
  </si>
  <si>
    <t>Dinnise Felder</t>
  </si>
  <si>
    <t>Amanda Knott</t>
  </si>
  <si>
    <t>Work Group Members: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</si>
</sst>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0;\([$$]#,##0.00\)"/>
    <numFmt numFmtId="165" formatCode="0.00%_);\(0.00%\)"/>
    <numFmt numFmtId="166" formatCode="[$$-380A]\ #,##0.00;\-[$$-380A]\ #,##0.00"/>
    <numFmt numFmtId="167" formatCode="&quot;$&quot;#,##0.00"/>
  </numFmts>
  <fonts count="30" x14ac:knownFonts="1">
    <font>
      <sz val="11"/>
      <color theme="1"/>
      <name val="Calibri"/>
    </font>
    <font>
      <sz val="11"/>
      <color theme="1"/>
      <name val="Calibri"/>
      <family val="2"/>
    </font>
    <font>
      <i/>
      <sz val="11"/>
      <color theme="1"/>
      <name val="Calibri"/>
      <family val="2"/>
    </font>
    <font>
      <b/>
      <sz val="11"/>
      <color theme="1"/>
      <name val="Calibri"/>
      <family val="2"/>
    </font>
    <font>
      <b/>
      <sz val="11"/>
      <color theme="1"/>
      <name val="Calibri"/>
      <family val="2"/>
      <scheme val="minor"/>
    </font>
    <font>
      <b/>
      <sz val="10"/>
      <color theme="1"/>
      <name val="Calibri"/>
      <family val="2"/>
    </font>
    <font>
      <i/>
      <sz val="11"/>
      <color rgb="FF333399"/>
      <name val="Calibri"/>
      <family val="2"/>
    </font>
    <font>
      <b/>
      <sz val="8"/>
      <color theme="1"/>
      <name val="Calibri"/>
      <family val="2"/>
    </font>
    <font>
      <sz val="8"/>
      <color theme="1"/>
      <name val="Calibri"/>
      <family val="2"/>
    </font>
    <font>
      <i/>
      <sz val="11"/>
      <color theme="1"/>
      <name val="Calibri"/>
      <family val="2"/>
      <scheme val="minor"/>
    </font>
    <font>
      <b/>
      <i/>
      <sz val="11"/>
      <color theme="1"/>
      <name val="Calibri"/>
      <family val="2"/>
    </font>
    <font>
      <sz val="11"/>
      <color theme="1"/>
      <name val="Calibri"/>
      <family val="2"/>
    </font>
    <font>
      <sz val="11"/>
      <color theme="1"/>
      <name val="Calibri"/>
      <family val="2"/>
      <scheme val="minor"/>
    </font>
    <font>
      <sz val="24"/>
      <color theme="1"/>
      <name val="Calibri (Body)"/>
    </font>
    <font>
      <b/>
      <i/>
      <u/>
      <sz val="24"/>
      <color rgb="FFFF0000"/>
      <name val="Calibri (Body)"/>
    </font>
    <font>
      <b/>
      <sz val="24"/>
      <color theme="1"/>
      <name val="Calibri (Body)"/>
    </font>
    <font>
      <b/>
      <sz val="24"/>
      <color rgb="FF000000"/>
      <name val="Calibri"/>
      <family val="2"/>
    </font>
    <font>
      <sz val="24"/>
      <color rgb="FF000000"/>
      <name val="Calibri"/>
      <family val="2"/>
    </font>
    <font>
      <sz val="24"/>
      <color theme="1"/>
      <name val="Aptos"/>
    </font>
    <font>
      <i/>
      <sz val="24"/>
      <color theme="1"/>
      <name val="Aptos"/>
    </font>
    <font>
      <sz val="24"/>
      <color theme="1"/>
      <name val="Calibri"/>
      <family val="2"/>
    </font>
    <font>
      <i/>
      <sz val="24"/>
      <color rgb="FF000000"/>
      <name val="Calibri"/>
      <family val="2"/>
    </font>
    <font>
      <u/>
      <sz val="11"/>
      <color theme="10"/>
      <name val="Calibri"/>
      <family val="2"/>
    </font>
    <font>
      <b/>
      <i/>
      <sz val="20"/>
      <color theme="1"/>
      <name val="Calibri"/>
      <family val="2"/>
      <scheme val="minor"/>
    </font>
    <font>
      <sz val="20"/>
      <color theme="1"/>
      <name val="Calibri"/>
      <family val="2"/>
      <scheme val="minor"/>
    </font>
    <font>
      <i/>
      <sz val="20"/>
      <color theme="1"/>
      <name val="Calibri"/>
      <family val="2"/>
      <scheme val="minor"/>
    </font>
    <font>
      <b/>
      <sz val="20"/>
      <color theme="1"/>
      <name val="Calibri"/>
      <family val="2"/>
      <scheme val="minor"/>
    </font>
    <font>
      <u/>
      <sz val="20"/>
      <color theme="10"/>
      <name val="Calibri"/>
      <family val="2"/>
      <scheme val="minor"/>
    </font>
    <font>
      <b/>
      <sz val="24"/>
      <color theme="1"/>
      <name val="Aptos"/>
    </font>
    <font>
      <b/>
      <sz val="24"/>
      <color theme="1"/>
      <name val="Calibri"/>
      <family val="2"/>
    </font>
  </fonts>
  <fills count="15">
    <fill>
      <patternFill patternType="none"/>
    </fill>
    <fill>
      <patternFill patternType="gray125"/>
    </fill>
    <fill>
      <patternFill patternType="solid">
        <fgColor rgb="FFF0F4FA"/>
      </patternFill>
    </fill>
    <fill>
      <patternFill patternType="solid">
        <fgColor rgb="FFFFFFFF"/>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0"/>
        <bgColor indexed="64"/>
      </patternFill>
    </fill>
  </fills>
  <borders count="16">
    <border>
      <left/>
      <right/>
      <top/>
      <bottom/>
      <diagonal/>
    </border>
    <border>
      <left style="thin">
        <color rgb="FF979991"/>
      </left>
      <right/>
      <top style="thin">
        <color rgb="FF979991"/>
      </top>
      <bottom/>
      <diagonal/>
    </border>
    <border>
      <left style="thin">
        <color rgb="FF979991"/>
      </left>
      <right style="thin">
        <color rgb="FF979991"/>
      </right>
      <top style="thin">
        <color rgb="FF979991"/>
      </top>
      <bottom/>
      <diagonal/>
    </border>
    <border>
      <left style="thin">
        <color rgb="FF979991"/>
      </left>
      <right/>
      <top style="thin">
        <color rgb="FF979991"/>
      </top>
      <bottom style="thin">
        <color rgb="FF979991"/>
      </bottom>
      <diagonal/>
    </border>
    <border>
      <left style="thin">
        <color rgb="FF979991"/>
      </left>
      <right style="thin">
        <color rgb="FF979991"/>
      </right>
      <top style="thin">
        <color rgb="FF979991"/>
      </top>
      <bottom style="thin">
        <color rgb="FF979991"/>
      </bottom>
      <diagonal/>
    </border>
    <border>
      <left style="thin">
        <color rgb="FF979991"/>
      </left>
      <right/>
      <top/>
      <bottom/>
      <diagonal/>
    </border>
    <border>
      <left style="thin">
        <color rgb="FF979991"/>
      </left>
      <right/>
      <top/>
      <bottom style="thin">
        <color rgb="FF97999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1" fillId="0" borderId="0" applyFont="0" applyFill="0" applyBorder="0" applyAlignment="0" applyProtection="0"/>
    <xf numFmtId="0" fontId="22" fillId="0" borderId="0" applyNumberFormat="0" applyFill="0" applyBorder="0" applyAlignment="0" applyProtection="0"/>
  </cellStyleXfs>
  <cellXfs count="89">
    <xf numFmtId="0" fontId="0" fillId="0" borderId="0" xfId="0"/>
    <xf numFmtId="0" fontId="0" fillId="2" borderId="3" xfId="0" applyFill="1" applyBorder="1" applyAlignment="1">
      <alignment horizontal="left" vertical="top" wrapText="1"/>
    </xf>
    <xf numFmtId="0" fontId="1" fillId="0" borderId="0" xfId="0" applyFont="1"/>
    <xf numFmtId="0" fontId="2" fillId="0" borderId="0" xfId="0" applyFont="1"/>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8" fillId="3" borderId="3" xfId="0" applyFont="1" applyFill="1" applyBorder="1" applyAlignment="1">
      <alignment horizontal="left" vertical="top" wrapText="1"/>
    </xf>
    <xf numFmtId="164" fontId="8" fillId="3" borderId="3" xfId="0" applyNumberFormat="1" applyFont="1" applyFill="1" applyBorder="1" applyAlignment="1">
      <alignment horizontal="right" vertical="top" wrapText="1"/>
    </xf>
    <xf numFmtId="165" fontId="8" fillId="3" borderId="3" xfId="0" applyNumberFormat="1" applyFont="1" applyFill="1" applyBorder="1" applyAlignment="1">
      <alignment horizontal="right" vertical="top" wrapText="1"/>
    </xf>
    <xf numFmtId="165" fontId="8" fillId="3" borderId="4" xfId="0" applyNumberFormat="1" applyFont="1" applyFill="1" applyBorder="1" applyAlignment="1">
      <alignment horizontal="right" vertical="top" wrapText="1"/>
    </xf>
    <xf numFmtId="0" fontId="7" fillId="2" borderId="3" xfId="0" applyFont="1" applyFill="1" applyBorder="1" applyAlignment="1">
      <alignment horizontal="left" vertical="top" wrapText="1"/>
    </xf>
    <xf numFmtId="164" fontId="7" fillId="2" borderId="3" xfId="0" applyNumberFormat="1" applyFont="1" applyFill="1" applyBorder="1" applyAlignment="1">
      <alignment horizontal="right" vertical="top" wrapText="1"/>
    </xf>
    <xf numFmtId="165" fontId="7" fillId="2" borderId="3" xfId="0" applyNumberFormat="1" applyFont="1" applyFill="1" applyBorder="1" applyAlignment="1">
      <alignment horizontal="right" vertical="top" wrapText="1"/>
    </xf>
    <xf numFmtId="165" fontId="7" fillId="2" borderId="4" xfId="0" applyNumberFormat="1" applyFont="1" applyFill="1" applyBorder="1" applyAlignment="1">
      <alignment horizontal="right" vertical="top" wrapText="1"/>
    </xf>
    <xf numFmtId="0" fontId="9" fillId="0" borderId="0" xfId="0" applyFont="1"/>
    <xf numFmtId="0" fontId="3" fillId="4" borderId="0" xfId="0" applyFont="1" applyFill="1" applyAlignment="1">
      <alignment horizontal="center" vertical="top" wrapText="1"/>
    </xf>
    <xf numFmtId="17" fontId="3" fillId="4" borderId="0" xfId="0" applyNumberFormat="1" applyFont="1" applyFill="1"/>
    <xf numFmtId="164" fontId="7" fillId="7" borderId="3" xfId="0" applyNumberFormat="1" applyFont="1" applyFill="1" applyBorder="1" applyAlignment="1">
      <alignment horizontal="right" vertical="top" wrapText="1"/>
    </xf>
    <xf numFmtId="164" fontId="7" fillId="8" borderId="3" xfId="0" applyNumberFormat="1" applyFont="1" applyFill="1" applyBorder="1" applyAlignment="1">
      <alignment horizontal="right" vertical="top" wrapText="1"/>
    </xf>
    <xf numFmtId="164" fontId="7" fillId="9" borderId="3" xfId="0" applyNumberFormat="1" applyFont="1" applyFill="1" applyBorder="1" applyAlignment="1">
      <alignment horizontal="right" vertical="top" wrapText="1"/>
    </xf>
    <xf numFmtId="10" fontId="3" fillId="10" borderId="0" xfId="0" applyNumberFormat="1" applyFont="1" applyFill="1"/>
    <xf numFmtId="164" fontId="7" fillId="0" borderId="3" xfId="0" applyNumberFormat="1" applyFont="1" applyBorder="1" applyAlignment="1">
      <alignment horizontal="right" vertical="top" wrapText="1"/>
    </xf>
    <xf numFmtId="0" fontId="4" fillId="6" borderId="7" xfId="0" applyFont="1" applyFill="1" applyBorder="1"/>
    <xf numFmtId="0" fontId="0" fillId="6" borderId="8" xfId="0" applyFill="1" applyBorder="1"/>
    <xf numFmtId="0" fontId="0" fillId="6" borderId="9" xfId="0" applyFill="1" applyBorder="1"/>
    <xf numFmtId="0" fontId="4" fillId="6" borderId="10" xfId="0" applyFont="1" applyFill="1" applyBorder="1"/>
    <xf numFmtId="0" fontId="0" fillId="6" borderId="0" xfId="0" applyFill="1"/>
    <xf numFmtId="0" fontId="0" fillId="6" borderId="11" xfId="0" applyFill="1" applyBorder="1"/>
    <xf numFmtId="0" fontId="0" fillId="6" borderId="10" xfId="0" applyFill="1" applyBorder="1"/>
    <xf numFmtId="0" fontId="4" fillId="6" borderId="0" xfId="0" applyFont="1" applyFill="1"/>
    <xf numFmtId="0" fontId="4" fillId="6" borderId="11" xfId="0" applyFont="1" applyFill="1" applyBorder="1"/>
    <xf numFmtId="167" fontId="0" fillId="6" borderId="0" xfId="0" applyNumberFormat="1" applyFill="1"/>
    <xf numFmtId="167" fontId="0" fillId="6" borderId="11" xfId="0" applyNumberFormat="1" applyFill="1" applyBorder="1"/>
    <xf numFmtId="3" fontId="0" fillId="6" borderId="0" xfId="0" applyNumberFormat="1" applyFill="1"/>
    <xf numFmtId="0" fontId="4" fillId="6" borderId="12" xfId="0" applyFont="1" applyFill="1" applyBorder="1"/>
    <xf numFmtId="0" fontId="0" fillId="6" borderId="13" xfId="0" applyFill="1" applyBorder="1"/>
    <xf numFmtId="167" fontId="0" fillId="6" borderId="13" xfId="0" applyNumberFormat="1" applyFill="1" applyBorder="1"/>
    <xf numFmtId="167" fontId="0" fillId="6" borderId="14" xfId="0" applyNumberFormat="1" applyFill="1" applyBorder="1"/>
    <xf numFmtId="0" fontId="4" fillId="5" borderId="7" xfId="0" applyFont="1" applyFill="1" applyBorder="1"/>
    <xf numFmtId="0" fontId="0" fillId="5" borderId="9" xfId="0" applyFill="1" applyBorder="1"/>
    <xf numFmtId="0" fontId="0" fillId="5" borderId="10" xfId="0" applyFill="1" applyBorder="1"/>
    <xf numFmtId="0" fontId="0" fillId="5" borderId="11" xfId="0" applyFill="1" applyBorder="1"/>
    <xf numFmtId="0" fontId="4" fillId="5" borderId="10" xfId="0" applyFont="1" applyFill="1" applyBorder="1"/>
    <xf numFmtId="164" fontId="0" fillId="7" borderId="11" xfId="0" applyNumberFormat="1" applyFill="1" applyBorder="1"/>
    <xf numFmtId="164" fontId="0" fillId="8" borderId="11" xfId="0" applyNumberFormat="1" applyFill="1" applyBorder="1"/>
    <xf numFmtId="164" fontId="0" fillId="9" borderId="11" xfId="0" applyNumberFormat="1" applyFill="1" applyBorder="1"/>
    <xf numFmtId="10" fontId="0" fillId="10" borderId="11" xfId="0" applyNumberFormat="1" applyFill="1" applyBorder="1"/>
    <xf numFmtId="166" fontId="0" fillId="5" borderId="11" xfId="0" applyNumberFormat="1" applyFill="1" applyBorder="1"/>
    <xf numFmtId="164" fontId="0" fillId="5" borderId="11" xfId="0" applyNumberFormat="1" applyFill="1" applyBorder="1"/>
    <xf numFmtId="167" fontId="0" fillId="5" borderId="11" xfId="0" applyNumberFormat="1" applyFill="1" applyBorder="1"/>
    <xf numFmtId="0" fontId="0" fillId="0" borderId="10" xfId="0" applyBorder="1"/>
    <xf numFmtId="0" fontId="0" fillId="0" borderId="11" xfId="0" applyBorder="1"/>
    <xf numFmtId="0" fontId="4" fillId="4" borderId="12" xfId="0" applyFont="1" applyFill="1" applyBorder="1"/>
    <xf numFmtId="10" fontId="3" fillId="4" borderId="14" xfId="0" applyNumberFormat="1" applyFont="1" applyFill="1" applyBorder="1"/>
    <xf numFmtId="0" fontId="4" fillId="11" borderId="10" xfId="0" applyFont="1" applyFill="1" applyBorder="1" applyAlignment="1">
      <alignment wrapText="1"/>
    </xf>
    <xf numFmtId="167" fontId="3" fillId="11" borderId="11" xfId="0" applyNumberFormat="1" applyFont="1" applyFill="1" applyBorder="1"/>
    <xf numFmtId="0" fontId="12" fillId="0" borderId="0" xfId="0" applyFont="1"/>
    <xf numFmtId="0" fontId="13" fillId="0" borderId="0" xfId="0" applyFont="1"/>
    <xf numFmtId="10" fontId="13" fillId="0" borderId="0" xfId="0" applyNumberFormat="1" applyFont="1" applyAlignment="1">
      <alignment horizontal="center"/>
    </xf>
    <xf numFmtId="0" fontId="14" fillId="0" borderId="0" xfId="0" applyFont="1"/>
    <xf numFmtId="20" fontId="15" fillId="0" borderId="0" xfId="0" applyNumberFormat="1" applyFont="1"/>
    <xf numFmtId="0" fontId="15" fillId="0" borderId="0" xfId="0" applyFont="1"/>
    <xf numFmtId="44" fontId="15" fillId="0" borderId="0" xfId="0" applyNumberFormat="1" applyFont="1"/>
    <xf numFmtId="44" fontId="13" fillId="12" borderId="15" xfId="1" applyFont="1" applyFill="1" applyBorder="1"/>
    <xf numFmtId="44" fontId="13" fillId="13" borderId="15" xfId="1" applyFont="1" applyFill="1" applyBorder="1"/>
    <xf numFmtId="0" fontId="16" fillId="0" borderId="0" xfId="0" applyFont="1" applyAlignment="1">
      <alignment wrapText="1"/>
    </xf>
    <xf numFmtId="0" fontId="17" fillId="0" borderId="0" xfId="0" applyFont="1" applyAlignment="1">
      <alignment horizontal="left" wrapText="1"/>
    </xf>
    <xf numFmtId="0" fontId="17" fillId="0" borderId="0" xfId="0" applyFont="1" applyAlignment="1">
      <alignment wrapText="1"/>
    </xf>
    <xf numFmtId="0" fontId="0" fillId="0" borderId="0" xfId="0" applyAlignment="1">
      <alignment wrapText="1"/>
    </xf>
    <xf numFmtId="0" fontId="1" fillId="0" borderId="0" xfId="0" applyFont="1" applyAlignment="1">
      <alignment wrapText="1"/>
    </xf>
    <xf numFmtId="0" fontId="18" fillId="0" borderId="0" xfId="0" applyFont="1" applyAlignment="1">
      <alignment wrapText="1"/>
    </xf>
    <xf numFmtId="0" fontId="18" fillId="0" borderId="0" xfId="0" applyFont="1" applyAlignment="1">
      <alignment vertical="center" wrapText="1"/>
    </xf>
    <xf numFmtId="0" fontId="20" fillId="0" borderId="0" xfId="0" applyFont="1" applyAlignment="1">
      <alignment wrapText="1"/>
    </xf>
    <xf numFmtId="0" fontId="0" fillId="14" borderId="0" xfId="0" applyFill="1"/>
    <xf numFmtId="0" fontId="23" fillId="14" borderId="0" xfId="0" applyFont="1" applyFill="1"/>
    <xf numFmtId="0" fontId="24" fillId="14" borderId="0" xfId="0" applyFont="1" applyFill="1"/>
    <xf numFmtId="0" fontId="25" fillId="14" borderId="0" xfId="0" applyFont="1" applyFill="1"/>
    <xf numFmtId="0" fontId="26" fillId="14" borderId="0" xfId="0" applyFont="1" applyFill="1"/>
    <xf numFmtId="0" fontId="24" fillId="0" borderId="0" xfId="0" applyFont="1"/>
    <xf numFmtId="0" fontId="27" fillId="0" borderId="0" xfId="2" applyFont="1"/>
    <xf numFmtId="0" fontId="25" fillId="0" borderId="0" xfId="0" applyFont="1"/>
    <xf numFmtId="0" fontId="29" fillId="0" borderId="0" xfId="0" applyFont="1" applyAlignment="1">
      <alignment vertical="top" wrapText="1"/>
    </xf>
    <xf numFmtId="0" fontId="29" fillId="0" borderId="0" xfId="0" applyFont="1"/>
    <xf numFmtId="0" fontId="20" fillId="0" borderId="0" xfId="0" applyFont="1"/>
    <xf numFmtId="0" fontId="5" fillId="0" borderId="0" xfId="0" applyFont="1" applyAlignment="1">
      <alignment horizontal="left" vertical="top" wrapText="1"/>
    </xf>
    <xf numFmtId="0" fontId="6" fillId="0" borderId="0" xfId="0" applyFont="1" applyAlignment="1">
      <alignment horizontal="left" vertical="top" wrapText="1"/>
    </xf>
    <xf numFmtId="0" fontId="8" fillId="3" borderId="1" xfId="0" applyFont="1" applyFill="1" applyBorder="1" applyAlignment="1">
      <alignment horizontal="left" vertical="top" wrapText="1"/>
    </xf>
    <xf numFmtId="0" fontId="8" fillId="3" borderId="5" xfId="0" applyFont="1" applyFill="1" applyBorder="1" applyAlignment="1">
      <alignment horizontal="left" vertical="top" wrapText="1"/>
    </xf>
    <xf numFmtId="0" fontId="8" fillId="3" borderId="6" xfId="0" applyFont="1" applyFill="1" applyBorder="1" applyAlignment="1">
      <alignment horizontal="left" vertical="top" wrapText="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714375</xdr:colOff>
      <xdr:row>24</xdr:row>
      <xdr:rowOff>76200</xdr:rowOff>
    </xdr:from>
    <xdr:to>
      <xdr:col>3</xdr:col>
      <xdr:colOff>857250</xdr:colOff>
      <xdr:row>29</xdr:row>
      <xdr:rowOff>133350</xdr:rowOff>
    </xdr:to>
    <xdr:sp macro="" textlink="">
      <xdr:nvSpPr>
        <xdr:cNvPr id="3" name="Callout: Up Arrow 2">
          <a:extLst>
            <a:ext uri="{FF2B5EF4-FFF2-40B4-BE49-F238E27FC236}">
              <a16:creationId xmlns:a16="http://schemas.microsoft.com/office/drawing/2014/main" id="{7A1B5244-D275-66F3-4D64-631ED9C99F5D}"/>
            </a:ext>
          </a:extLst>
        </xdr:cNvPr>
        <xdr:cNvSpPr/>
      </xdr:nvSpPr>
      <xdr:spPr>
        <a:xfrm>
          <a:off x="1543050" y="5457825"/>
          <a:ext cx="2257425" cy="1009650"/>
        </a:xfrm>
        <a:prstGeom prst="upArrowCallou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User should populate award</a:t>
          </a:r>
          <a:r>
            <a:rPr lang="en-US" sz="1100" baseline="0"/>
            <a:t> funding history and the associated budget periods to date</a:t>
          </a:r>
          <a:endParaRPr lang="en-US" sz="1100"/>
        </a:p>
      </xdr:txBody>
    </xdr:sp>
    <xdr:clientData/>
  </xdr:twoCellAnchor>
  <xdr:twoCellAnchor>
    <xdr:from>
      <xdr:col>11</xdr:col>
      <xdr:colOff>142875</xdr:colOff>
      <xdr:row>4</xdr:row>
      <xdr:rowOff>57150</xdr:rowOff>
    </xdr:from>
    <xdr:to>
      <xdr:col>15</xdr:col>
      <xdr:colOff>57150</xdr:colOff>
      <xdr:row>14</xdr:row>
      <xdr:rowOff>47625</xdr:rowOff>
    </xdr:to>
    <xdr:sp macro="" textlink="">
      <xdr:nvSpPr>
        <xdr:cNvPr id="4" name="Callout: Left Arrow 3">
          <a:extLst>
            <a:ext uri="{FF2B5EF4-FFF2-40B4-BE49-F238E27FC236}">
              <a16:creationId xmlns:a16="http://schemas.microsoft.com/office/drawing/2014/main" id="{92DAC332-E0D1-68A6-A8FE-B92E64758E36}"/>
            </a:ext>
          </a:extLst>
        </xdr:cNvPr>
        <xdr:cNvSpPr/>
      </xdr:nvSpPr>
      <xdr:spPr>
        <a:xfrm>
          <a:off x="13487400" y="1247775"/>
          <a:ext cx="2352675" cy="2181225"/>
        </a:xfrm>
        <a:prstGeom prst="leftArrowCallou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Step 1: In</a:t>
          </a:r>
          <a:r>
            <a:rPr lang="en-US" sz="1100" baseline="0"/>
            <a:t> Quantum Analytics, run the Award Profile Card (APC) for the NIH award associated with the RPPR. Run the data through the previous month, to make sure all personnel encumbrances are captured. Export to excel (formatted). </a:t>
          </a:r>
          <a:endParaRPr lang="en-US" sz="1100"/>
        </a:p>
      </xdr:txBody>
    </xdr:sp>
    <xdr:clientData/>
  </xdr:twoCellAnchor>
  <xdr:twoCellAnchor>
    <xdr:from>
      <xdr:col>0</xdr:col>
      <xdr:colOff>666750</xdr:colOff>
      <xdr:row>40</xdr:row>
      <xdr:rowOff>85725</xdr:rowOff>
    </xdr:from>
    <xdr:to>
      <xdr:col>6</xdr:col>
      <xdr:colOff>2171700</xdr:colOff>
      <xdr:row>59</xdr:row>
      <xdr:rowOff>66675</xdr:rowOff>
    </xdr:to>
    <xdr:sp macro="" textlink="">
      <xdr:nvSpPr>
        <xdr:cNvPr id="5" name="TextBox 4">
          <a:extLst>
            <a:ext uri="{FF2B5EF4-FFF2-40B4-BE49-F238E27FC236}">
              <a16:creationId xmlns:a16="http://schemas.microsoft.com/office/drawing/2014/main" id="{2ECAA6B4-8E7C-D6DE-E17D-560F6DA3B5C6}"/>
            </a:ext>
          </a:extLst>
        </xdr:cNvPr>
        <xdr:cNvSpPr txBox="1"/>
      </xdr:nvSpPr>
      <xdr:spPr>
        <a:xfrm>
          <a:off x="666750" y="8734425"/>
          <a:ext cx="8191500" cy="3600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ADDITIONAL NOTES: </a:t>
          </a:r>
        </a:p>
        <a:p>
          <a:pPr marL="171450" indent="-171450">
            <a:buFont typeface="Arial" panose="020B0604020202020204" pitchFamily="34" charset="0"/>
            <a:buChar char="•"/>
          </a:pPr>
          <a:r>
            <a:rPr lang="en-US" sz="1100" b="0"/>
            <a:t>The</a:t>
          </a:r>
          <a:r>
            <a:rPr lang="en-US" sz="1100" b="0" baseline="0"/>
            <a:t> calculations here can be considered a "quick and dirty" way to reach an answer to question G.10 on the RPPR. If you are right on the cusp of 25% unspent, or would like to review more detailed accounting, some options are: 1) utilizing the Transactions Details Union report (QA9.P1.X01), 2) drilling down on all expenses, tracking monthly burn rates, etc</a:t>
          </a:r>
          <a:endParaRPr lang="en-US" sz="1100" b="0"/>
        </a:p>
        <a:p>
          <a:pPr marL="171450" indent="-171450">
            <a:buFont typeface="Arial" panose="020B0604020202020204" pitchFamily="34" charset="0"/>
            <a:buChar char="•"/>
          </a:pPr>
          <a:r>
            <a:rPr lang="en-US" sz="1100"/>
            <a:t>The framework above is oriented toward standard NIH R01 SNAP awards</a:t>
          </a:r>
          <a:r>
            <a:rPr lang="en-US" sz="1100" baseline="0"/>
            <a:t> </a:t>
          </a:r>
          <a:r>
            <a:rPr lang="en-US" sz="1100"/>
            <a:t>with automatic carry forward. For non-SNAP awards,</a:t>
          </a:r>
          <a:r>
            <a:rPr lang="en-US" sz="1100" baseline="0"/>
            <a:t> or NIH awards </a:t>
          </a:r>
          <a:r>
            <a:rPr lang="en-US" sz="1100" u="sng" baseline="0"/>
            <a:t>without</a:t>
          </a:r>
          <a:r>
            <a:rPr lang="en-US" sz="1100" u="none" baseline="0"/>
            <a:t> automatic carry forward, you will want to run financial data for the </a:t>
          </a:r>
          <a:r>
            <a:rPr lang="en-US" sz="1100" u="sng" baseline="0"/>
            <a:t>current award period only </a:t>
          </a:r>
          <a:r>
            <a:rPr lang="en-US" sz="1100" u="none" baseline="0"/>
            <a:t>and set up your formulas accordingly.</a:t>
          </a:r>
        </a:p>
        <a:p>
          <a:pPr marL="171450" indent="-171450">
            <a:buFont typeface="Arial" panose="020B0604020202020204" pitchFamily="34" charset="0"/>
            <a:buChar char="•"/>
          </a:pPr>
          <a:r>
            <a:rPr lang="en-US" sz="1100" u="none" baseline="0"/>
            <a:t>When considering your personnel encumbrances, you may want to review the Employee Funding Profiles in HRMS to make sure those commitments are through the current budget period end date. If those profiles are set up through a date </a:t>
          </a:r>
          <a:r>
            <a:rPr lang="en-US" sz="1100" i="1" u="none" baseline="0"/>
            <a:t>earlier</a:t>
          </a:r>
          <a:r>
            <a:rPr lang="en-US" sz="1100" i="0" u="none" baseline="0"/>
            <a:t> than the period end date, your Raw Commitments will be artificially </a:t>
          </a:r>
          <a:r>
            <a:rPr lang="en-US" sz="1100" i="1" u="none" baseline="0"/>
            <a:t>low. </a:t>
          </a:r>
          <a:r>
            <a:rPr lang="en-US" sz="1100" i="0" u="none" baseline="0"/>
            <a:t>If the profile is set up for a date </a:t>
          </a:r>
          <a:r>
            <a:rPr lang="en-US" sz="1100" i="1" u="none" baseline="0"/>
            <a:t>after</a:t>
          </a:r>
          <a:r>
            <a:rPr lang="en-US" sz="1100" i="0" u="none" baseline="0"/>
            <a:t> the period end date (for ex. through the entire award period end date), than your Raw Commitments will be artificially </a:t>
          </a:r>
          <a:r>
            <a:rPr lang="en-US" sz="1100" i="1" u="none" baseline="0"/>
            <a:t>high</a:t>
          </a:r>
          <a:r>
            <a:rPr lang="en-US" sz="1100" i="0" u="none" baseline="0"/>
            <a:t>. </a:t>
          </a:r>
        </a:p>
        <a:p>
          <a:pPr marL="171450" indent="-171450">
            <a:buFont typeface="Arial" panose="020B0604020202020204" pitchFamily="34" charset="0"/>
            <a:buChar char="•"/>
          </a:pPr>
          <a:r>
            <a:rPr lang="en-US" sz="1100" i="0" u="none" baseline="0"/>
            <a:t>Remember, the GMS will be comparing the drawdown data from their PMS system to what is being reported on the RPPR so be prepared to respond accordingly if there is a substantial discrepancy. </a:t>
          </a:r>
        </a:p>
        <a:p>
          <a:pPr marL="171450" indent="-171450">
            <a:buFont typeface="Arial" panose="020B0604020202020204" pitchFamily="34" charset="0"/>
            <a:buChar char="•"/>
          </a:pPr>
          <a:endParaRPr lang="en-US" sz="1100" i="0" u="none" baseline="0"/>
        </a:p>
        <a:p>
          <a:pPr marL="0" indent="0">
            <a:buFont typeface="Arial" panose="020B0604020202020204" pitchFamily="34" charset="0"/>
            <a:buNone/>
          </a:pPr>
          <a:r>
            <a:rPr lang="en-US" sz="1100" b="1" i="0" u="none" baseline="0"/>
            <a:t>OTHER ITEMS TO CONSIDER WHEN ESTIMATING TOTAL COSTS FOR CURRENT PERIOD:</a:t>
          </a:r>
        </a:p>
        <a:p>
          <a:pPr marL="171450" indent="-171450">
            <a:buFont typeface="Arial" panose="020B0604020202020204" pitchFamily="34" charset="0"/>
            <a:buChar char="•"/>
          </a:pPr>
          <a:r>
            <a:rPr lang="en-US" sz="1100" b="0" i="0" u="none" baseline="0"/>
            <a:t>If the award includes outgoing subawards, make sure to contact subrecipients and request </a:t>
          </a:r>
          <a:r>
            <a:rPr lang="en-US" sz="1100" b="0" i="1" u="none" baseline="0"/>
            <a:t>their</a:t>
          </a:r>
          <a:r>
            <a:rPr lang="en-US" sz="1100" b="0" i="0" u="none" baseline="0"/>
            <a:t> estimate of unspent funds and ask that they submit invoices promptly to make sure billing is up to date. See additional guidance from SPA on RPPR materials from subrecipients</a:t>
          </a:r>
        </a:p>
        <a:p>
          <a:pPr marL="171450" indent="-171450">
            <a:buFont typeface="Arial" panose="020B0604020202020204" pitchFamily="34" charset="0"/>
            <a:buChar char="•"/>
          </a:pPr>
          <a:r>
            <a:rPr lang="en-US" sz="1100" b="0" i="0" u="none" baseline="0"/>
            <a:t>Check with the PI on any anticipated upcoming operating expenses </a:t>
          </a:r>
          <a:r>
            <a:rPr lang="en-US" sz="1100" b="0" i="1" u="none" baseline="0"/>
            <a:t>not currently captured in QA</a:t>
          </a:r>
          <a:r>
            <a:rPr lang="en-US" sz="1100" b="0" i="0" u="none" baseline="0"/>
            <a:t>. For example, upcoming travel requests that have not been processed, major supplies purchases, etc. Add these amounts to your calculations above and make sure to include IDC if applicable</a:t>
          </a:r>
        </a:p>
        <a:p>
          <a:pPr marL="171450" indent="-171450">
            <a:buFont typeface="Arial" panose="020B0604020202020204" pitchFamily="34" charset="0"/>
            <a:buChar char="•"/>
          </a:pPr>
          <a:endParaRPr lang="en-US" sz="1100" u="none" baseline="0"/>
        </a:p>
        <a:p>
          <a:pPr marL="171450" indent="-171450">
            <a:buFont typeface="Arial" panose="020B0604020202020204" pitchFamily="34" charset="0"/>
            <a:buChar char="•"/>
          </a:pPr>
          <a:endParaRPr lang="en-US" sz="1100" u="none" baseline="0"/>
        </a:p>
        <a:p>
          <a:pPr marL="171450" indent="-171450">
            <a:buFont typeface="Arial" panose="020B0604020202020204" pitchFamily="34" charset="0"/>
            <a:buChar char="•"/>
          </a:pPr>
          <a:endParaRPr lang="en-US" sz="1100"/>
        </a:p>
      </xdr:txBody>
    </xdr:sp>
    <xdr:clientData/>
  </xdr:twoCellAnchor>
  <xdr:twoCellAnchor>
    <xdr:from>
      <xdr:col>0</xdr:col>
      <xdr:colOff>781050</xdr:colOff>
      <xdr:row>31</xdr:row>
      <xdr:rowOff>152399</xdr:rowOff>
    </xdr:from>
    <xdr:to>
      <xdr:col>4</xdr:col>
      <xdr:colOff>685800</xdr:colOff>
      <xdr:row>39</xdr:row>
      <xdr:rowOff>57149</xdr:rowOff>
    </xdr:to>
    <xdr:sp macro="" textlink="">
      <xdr:nvSpPr>
        <xdr:cNvPr id="6" name="TextBox 5">
          <a:extLst>
            <a:ext uri="{FF2B5EF4-FFF2-40B4-BE49-F238E27FC236}">
              <a16:creationId xmlns:a16="http://schemas.microsoft.com/office/drawing/2014/main" id="{B9CCF54B-BE6C-50F4-EE9A-F7A2A5A4261C}"/>
            </a:ext>
          </a:extLst>
        </xdr:cNvPr>
        <xdr:cNvSpPr txBox="1"/>
      </xdr:nvSpPr>
      <xdr:spPr>
        <a:xfrm>
          <a:off x="781050" y="6886574"/>
          <a:ext cx="4038600" cy="162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THIS EXAMPLE: </a:t>
          </a:r>
        </a:p>
        <a:p>
          <a:pPr marL="171450" indent="-171450">
            <a:buFont typeface="Arial" panose="020B0604020202020204" pitchFamily="34" charset="0"/>
            <a:buChar char="•"/>
          </a:pPr>
          <a:r>
            <a:rPr lang="en-US" sz="1100" b="0"/>
            <a:t>This example</a:t>
          </a:r>
          <a:r>
            <a:rPr lang="en-US" sz="1100" b="0" baseline="0"/>
            <a:t> is for an NIH SNAP award with automatic carry forward. </a:t>
          </a:r>
        </a:p>
        <a:p>
          <a:pPr marL="171450" indent="-171450">
            <a:buFont typeface="Arial" panose="020B0604020202020204" pitchFamily="34" charset="0"/>
            <a:buChar char="•"/>
          </a:pPr>
          <a:r>
            <a:rPr lang="en-US" sz="1100" b="0" baseline="0"/>
            <a:t>The anniversary date on this award is </a:t>
          </a:r>
          <a:r>
            <a:rPr lang="en-US" sz="1100" b="1" baseline="0"/>
            <a:t>7/1</a:t>
          </a:r>
          <a:r>
            <a:rPr lang="en-US" sz="1100" b="0" baseline="0"/>
            <a:t>, so the RPPR is due on or around</a:t>
          </a:r>
          <a:r>
            <a:rPr lang="en-US" sz="1100" b="1" baseline="0"/>
            <a:t> 5/15 </a:t>
          </a:r>
          <a:r>
            <a:rPr lang="en-US" sz="1100" b="0" baseline="0"/>
            <a:t>(45 days prior to anniversary date)</a:t>
          </a:r>
        </a:p>
        <a:p>
          <a:pPr marL="171450" indent="-171450">
            <a:buFont typeface="Arial" panose="020B0604020202020204" pitchFamily="34" charset="0"/>
            <a:buChar char="•"/>
          </a:pPr>
          <a:r>
            <a:rPr lang="en-US" sz="1100" b="0" baseline="0"/>
            <a:t>The PREVIOUS RPPR reporting period was 7/1/24 - 6/30/2025</a:t>
          </a:r>
        </a:p>
        <a:p>
          <a:pPr marL="171450" indent="-171450">
            <a:buFont typeface="Arial" panose="020B0604020202020204" pitchFamily="34" charset="0"/>
            <a:buChar char="•"/>
          </a:pPr>
          <a:r>
            <a:rPr lang="en-US" sz="1100" b="0" baseline="0"/>
            <a:t>the CURRENT RPPR reporting period is 7/1/2025 - 6/30/2026</a:t>
          </a:r>
        </a:p>
        <a:p>
          <a:pPr marL="171450" indent="-171450">
            <a:buFont typeface="Arial" panose="020B0604020202020204" pitchFamily="34" charset="0"/>
            <a:buChar char="•"/>
          </a:pPr>
          <a:r>
            <a:rPr lang="en-US" sz="1100" b="0" baseline="0"/>
            <a:t>At the time of the RPPR (May 2026) data was run through April 2026 to capture personnel encumbrances</a:t>
          </a:r>
          <a:endParaRPr lang="en-US"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673100</xdr:colOff>
      <xdr:row>4</xdr:row>
      <xdr:rowOff>101600</xdr:rowOff>
    </xdr:from>
    <xdr:to>
      <xdr:col>11</xdr:col>
      <xdr:colOff>609600</xdr:colOff>
      <xdr:row>10</xdr:row>
      <xdr:rowOff>12700</xdr:rowOff>
    </xdr:to>
    <xdr:sp macro="" textlink="">
      <xdr:nvSpPr>
        <xdr:cNvPr id="3" name="Left Arrow Callout 2">
          <a:extLst>
            <a:ext uri="{FF2B5EF4-FFF2-40B4-BE49-F238E27FC236}">
              <a16:creationId xmlns:a16="http://schemas.microsoft.com/office/drawing/2014/main" id="{7FB93C46-B704-2589-86A4-6E9436062042}"/>
            </a:ext>
          </a:extLst>
        </xdr:cNvPr>
        <xdr:cNvSpPr/>
      </xdr:nvSpPr>
      <xdr:spPr>
        <a:xfrm>
          <a:off x="14668500" y="1066800"/>
          <a:ext cx="3238500" cy="2273300"/>
        </a:xfrm>
        <a:prstGeom prst="leftArrowCallout">
          <a:avLst/>
        </a:prstGeom>
        <a:solidFill>
          <a:srgbClr val="0070C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This</a:t>
          </a:r>
          <a:r>
            <a:rPr lang="en-US" sz="1100" baseline="0"/>
            <a:t> calculation is a model to determine projected expenditures. </a:t>
          </a:r>
        </a:p>
        <a:p>
          <a:pPr algn="l"/>
          <a:endParaRPr lang="en-US" sz="1100" baseline="0"/>
        </a:p>
        <a:p>
          <a:pPr algn="l"/>
          <a:r>
            <a:rPr lang="en-US" sz="1100" baseline="0"/>
            <a:t>The fields may be tied to your own departmental detailed finacial reconciliation spreadsheet so they may populate automatically.</a:t>
          </a: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0" dT="2026-05-24T11:42:25.96" personId="{00000000-0000-0000-0000-000000000000}" id="{E4E2C679-FC4F-7E4C-9613-05A7600E108D}">
    <text xml:space="preserve">Check: Do not include equipment and sub over 25k in your IDC calculation
</text>
  </threadedComment>
</ThreadedComment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2" Type="http://schemas.openxmlformats.org/officeDocument/2006/relationships/hyperlink" Target="https://grants.nih.gov/grants/policy/nihgps/HTML5/section_8/8.1.1_nih_standard_terms_of_award.htm?Highlight=8.1.1.1.1" TargetMode="External"/><Relationship Id="rId1" Type="http://schemas.openxmlformats.org/officeDocument/2006/relationships/hyperlink" Target="https://grants.nih.gov/sites/default/files/rppr_instruction_guid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68849-9FDE-BB42-9A3A-449969A71E78}">
  <dimension ref="A2:A19"/>
  <sheetViews>
    <sheetView workbookViewId="0">
      <selection activeCell="A6" sqref="A6"/>
    </sheetView>
  </sheetViews>
  <sheetFormatPr baseColWidth="10" defaultRowHeight="15" x14ac:dyDescent="0.2"/>
  <cols>
    <col min="1" max="1" width="94.6640625" customWidth="1"/>
  </cols>
  <sheetData>
    <row r="2" spans="1:1" ht="256" x14ac:dyDescent="0.2">
      <c r="A2" s="81" t="s">
        <v>115</v>
      </c>
    </row>
    <row r="3" spans="1:1" x14ac:dyDescent="0.2">
      <c r="A3" s="2"/>
    </row>
    <row r="4" spans="1:1" ht="31" x14ac:dyDescent="0.35">
      <c r="A4" s="82" t="s">
        <v>123</v>
      </c>
    </row>
    <row r="5" spans="1:1" ht="31" x14ac:dyDescent="0.35">
      <c r="A5" s="83"/>
    </row>
    <row r="6" spans="1:1" ht="31" x14ac:dyDescent="0.35">
      <c r="A6" s="83" t="s">
        <v>114</v>
      </c>
    </row>
    <row r="7" spans="1:1" ht="31" x14ac:dyDescent="0.35">
      <c r="A7" s="83" t="s">
        <v>116</v>
      </c>
    </row>
    <row r="8" spans="1:1" ht="31" x14ac:dyDescent="0.35">
      <c r="A8" s="83" t="s">
        <v>117</v>
      </c>
    </row>
    <row r="9" spans="1:1" ht="31" x14ac:dyDescent="0.35">
      <c r="A9" s="83" t="s">
        <v>118</v>
      </c>
    </row>
    <row r="10" spans="1:1" ht="31" x14ac:dyDescent="0.35">
      <c r="A10" s="83" t="s">
        <v>119</v>
      </c>
    </row>
    <row r="11" spans="1:1" ht="31" x14ac:dyDescent="0.35">
      <c r="A11" s="83" t="s">
        <v>120</v>
      </c>
    </row>
    <row r="12" spans="1:1" ht="31" x14ac:dyDescent="0.35">
      <c r="A12" s="83" t="s">
        <v>121</v>
      </c>
    </row>
    <row r="13" spans="1:1" ht="31" x14ac:dyDescent="0.35">
      <c r="A13" s="83" t="s">
        <v>122</v>
      </c>
    </row>
    <row r="14" spans="1:1" ht="31" x14ac:dyDescent="0.35">
      <c r="A14" s="83"/>
    </row>
    <row r="15" spans="1:1" ht="31" x14ac:dyDescent="0.35">
      <c r="A15" s="83"/>
    </row>
    <row r="16" spans="1:1" ht="31" x14ac:dyDescent="0.35">
      <c r="A16" s="83"/>
    </row>
    <row r="17" spans="1:1" ht="31" x14ac:dyDescent="0.35">
      <c r="A17" s="83"/>
    </row>
    <row r="18" spans="1:1" ht="31" x14ac:dyDescent="0.35">
      <c r="A18" s="83"/>
    </row>
    <row r="19" spans="1:1" ht="31" x14ac:dyDescent="0.35">
      <c r="A19" s="8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6119-BF08-EA40-BA23-9BBC311E0B91}">
  <dimension ref="A1:C27"/>
  <sheetViews>
    <sheetView topLeftCell="A11" workbookViewId="0">
      <selection activeCell="C21" sqref="C21"/>
    </sheetView>
  </sheetViews>
  <sheetFormatPr baseColWidth="10" defaultRowHeight="15" x14ac:dyDescent="0.2"/>
  <cols>
    <col min="1" max="2" width="10.83203125" style="68"/>
    <col min="3" max="3" width="198" style="68" customWidth="1"/>
    <col min="4" max="16384" width="10.83203125" style="68"/>
  </cols>
  <sheetData>
    <row r="1" spans="1:3" x14ac:dyDescent="0.2">
      <c r="A1" s="69"/>
    </row>
    <row r="3" spans="1:3" ht="32" x14ac:dyDescent="0.35">
      <c r="B3" s="68">
        <v>1</v>
      </c>
      <c r="C3" s="65" t="s">
        <v>79</v>
      </c>
    </row>
    <row r="4" spans="1:3" ht="32" x14ac:dyDescent="0.35">
      <c r="C4" s="66" t="s">
        <v>103</v>
      </c>
    </row>
    <row r="5" spans="1:3" ht="32" x14ac:dyDescent="0.35">
      <c r="C5" s="66" t="s">
        <v>104</v>
      </c>
    </row>
    <row r="6" spans="1:3" ht="32" x14ac:dyDescent="0.35">
      <c r="C6" s="66" t="s">
        <v>105</v>
      </c>
    </row>
    <row r="7" spans="1:3" ht="31" x14ac:dyDescent="0.35">
      <c r="C7" s="66"/>
    </row>
    <row r="8" spans="1:3" ht="32" x14ac:dyDescent="0.35">
      <c r="B8" s="68">
        <v>2</v>
      </c>
      <c r="C8" s="65" t="s">
        <v>86</v>
      </c>
    </row>
    <row r="9" spans="1:3" ht="64" x14ac:dyDescent="0.35">
      <c r="C9" s="67" t="s">
        <v>106</v>
      </c>
    </row>
    <row r="10" spans="1:3" ht="32" x14ac:dyDescent="0.35">
      <c r="C10" s="67" t="s">
        <v>107</v>
      </c>
    </row>
    <row r="11" spans="1:3" ht="32" x14ac:dyDescent="0.35">
      <c r="C11" s="65" t="s">
        <v>80</v>
      </c>
    </row>
    <row r="12" spans="1:3" ht="32" x14ac:dyDescent="0.35">
      <c r="C12" s="67" t="s">
        <v>81</v>
      </c>
    </row>
    <row r="13" spans="1:3" ht="32" x14ac:dyDescent="0.35">
      <c r="C13" s="67" t="s">
        <v>82</v>
      </c>
    </row>
    <row r="14" spans="1:3" ht="33" x14ac:dyDescent="0.4">
      <c r="C14" s="70" t="s">
        <v>87</v>
      </c>
    </row>
    <row r="15" spans="1:3" ht="64" x14ac:dyDescent="0.35">
      <c r="C15" s="67" t="s">
        <v>88</v>
      </c>
    </row>
    <row r="16" spans="1:3" ht="66" x14ac:dyDescent="0.2">
      <c r="C16" s="71" t="s">
        <v>108</v>
      </c>
    </row>
    <row r="17" spans="2:3" ht="32" x14ac:dyDescent="0.2">
      <c r="C17" s="71"/>
    </row>
    <row r="18" spans="2:3" ht="32" x14ac:dyDescent="0.35">
      <c r="B18" s="68">
        <v>3</v>
      </c>
      <c r="C18" s="65" t="s">
        <v>83</v>
      </c>
    </row>
    <row r="19" spans="2:3" ht="96" x14ac:dyDescent="0.35">
      <c r="C19" s="67" t="s">
        <v>109</v>
      </c>
    </row>
    <row r="20" spans="2:3" ht="32" x14ac:dyDescent="0.35">
      <c r="C20" s="67" t="s">
        <v>110</v>
      </c>
    </row>
    <row r="21" spans="2:3" ht="64" x14ac:dyDescent="0.35">
      <c r="C21" s="67" t="s">
        <v>111</v>
      </c>
    </row>
    <row r="22" spans="2:3" ht="64" x14ac:dyDescent="0.35">
      <c r="C22" s="67" t="s">
        <v>89</v>
      </c>
    </row>
    <row r="23" spans="2:3" ht="64" x14ac:dyDescent="0.35">
      <c r="C23" s="67" t="s">
        <v>112</v>
      </c>
    </row>
    <row r="24" spans="2:3" ht="32" x14ac:dyDescent="0.35">
      <c r="C24" s="67" t="s">
        <v>113</v>
      </c>
    </row>
    <row r="25" spans="2:3" ht="32" x14ac:dyDescent="0.35">
      <c r="C25" s="67" t="s">
        <v>84</v>
      </c>
    </row>
    <row r="26" spans="2:3" ht="32" x14ac:dyDescent="0.35">
      <c r="C26" s="67" t="s">
        <v>85</v>
      </c>
    </row>
    <row r="27" spans="2:3" ht="31" x14ac:dyDescent="0.35">
      <c r="C27" s="7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4"/>
  <sheetViews>
    <sheetView tabSelected="1" zoomScaleNormal="100" workbookViewId="0">
      <selection activeCell="H34" sqref="H34"/>
    </sheetView>
  </sheetViews>
  <sheetFormatPr baseColWidth="10" defaultColWidth="8.83203125" defaultRowHeight="15" x14ac:dyDescent="0.2"/>
  <cols>
    <col min="1" max="1" width="12.5" customWidth="1"/>
    <col min="2" max="2" width="16.5" customWidth="1"/>
    <col min="3" max="3" width="15.1640625" customWidth="1"/>
    <col min="4" max="4" width="17.83203125" customWidth="1"/>
    <col min="5" max="5" width="19" customWidth="1"/>
    <col min="6" max="6" width="19.33203125" customWidth="1"/>
    <col min="7" max="7" width="32.83203125" customWidth="1"/>
    <col min="8" max="8" width="20.5" customWidth="1"/>
    <col min="9" max="9" width="16" customWidth="1"/>
    <col min="10" max="10" width="15.5" customWidth="1"/>
    <col min="11" max="11" width="14.33203125" customWidth="1"/>
  </cols>
  <sheetData>
    <row r="1" spans="1:11" x14ac:dyDescent="0.2">
      <c r="A1" s="84" t="s">
        <v>0</v>
      </c>
      <c r="B1" s="84"/>
      <c r="C1" s="84"/>
      <c r="D1" s="84"/>
      <c r="E1" s="84"/>
      <c r="F1" s="84"/>
      <c r="G1" s="84"/>
      <c r="H1" s="84"/>
    </row>
    <row r="2" spans="1:11" x14ac:dyDescent="0.2">
      <c r="A2" s="85" t="s">
        <v>1</v>
      </c>
      <c r="B2" s="85"/>
      <c r="C2" s="85"/>
      <c r="D2" s="85"/>
      <c r="E2" s="85"/>
      <c r="F2" s="85"/>
      <c r="G2" s="85"/>
      <c r="H2" s="85"/>
    </row>
    <row r="3" spans="1:11" ht="32" x14ac:dyDescent="0.2">
      <c r="A3" s="15" t="s">
        <v>52</v>
      </c>
      <c r="B3" s="16">
        <v>46113</v>
      </c>
      <c r="G3" s="20">
        <v>0.54500000000000004</v>
      </c>
    </row>
    <row r="4" spans="1:11" ht="24" x14ac:dyDescent="0.2">
      <c r="A4" s="4" t="s">
        <v>2</v>
      </c>
      <c r="B4" s="4" t="s">
        <v>3</v>
      </c>
      <c r="C4" s="4" t="s">
        <v>4</v>
      </c>
      <c r="D4" s="4" t="s">
        <v>5</v>
      </c>
      <c r="E4" s="4" t="s">
        <v>6</v>
      </c>
      <c r="F4" s="4" t="s">
        <v>7</v>
      </c>
      <c r="G4" s="4" t="s">
        <v>8</v>
      </c>
      <c r="H4" s="4" t="s">
        <v>9</v>
      </c>
      <c r="I4" s="4" t="s">
        <v>10</v>
      </c>
      <c r="J4" s="4" t="s">
        <v>11</v>
      </c>
      <c r="K4" s="5" t="s">
        <v>12</v>
      </c>
    </row>
    <row r="5" spans="1:11" x14ac:dyDescent="0.2">
      <c r="A5" s="86" t="s">
        <v>13</v>
      </c>
      <c r="B5" s="86" t="s">
        <v>14</v>
      </c>
      <c r="C5" s="6" t="s">
        <v>15</v>
      </c>
      <c r="D5" s="7">
        <v>23008.52</v>
      </c>
      <c r="E5" s="7">
        <v>593125</v>
      </c>
      <c r="F5" s="7">
        <v>656956.1</v>
      </c>
      <c r="G5" s="7">
        <v>60371.199999999997</v>
      </c>
      <c r="H5" s="7">
        <v>717327.3</v>
      </c>
      <c r="I5" s="7">
        <v>-124202.3</v>
      </c>
      <c r="J5" s="8">
        <v>1.1076182929399401</v>
      </c>
      <c r="K5" s="9">
        <v>1.2094032455215999</v>
      </c>
    </row>
    <row r="6" spans="1:11" x14ac:dyDescent="0.2">
      <c r="A6" s="87"/>
      <c r="B6" s="87"/>
      <c r="C6" s="6" t="s">
        <v>16</v>
      </c>
      <c r="D6" s="7">
        <v>6350.34</v>
      </c>
      <c r="E6" s="7">
        <v>164922</v>
      </c>
      <c r="F6" s="7">
        <v>185578.79</v>
      </c>
      <c r="G6" s="7">
        <v>16662.41</v>
      </c>
      <c r="H6" s="7">
        <v>202241.2</v>
      </c>
      <c r="I6" s="7">
        <v>-37319.199999999997</v>
      </c>
      <c r="J6" s="8">
        <v>1.1252518766447199</v>
      </c>
      <c r="K6" s="9">
        <v>1.2262839402869199</v>
      </c>
    </row>
    <row r="7" spans="1:11" ht="22.5" customHeight="1" x14ac:dyDescent="0.2">
      <c r="A7" s="87"/>
      <c r="B7" s="87"/>
      <c r="C7" s="6" t="s">
        <v>17</v>
      </c>
      <c r="D7" s="7">
        <v>9609.0499999999993</v>
      </c>
      <c r="E7" s="7">
        <v>17424</v>
      </c>
      <c r="F7" s="7">
        <v>114693.06</v>
      </c>
      <c r="G7" s="7">
        <v>0</v>
      </c>
      <c r="H7" s="7">
        <v>114693.06</v>
      </c>
      <c r="I7" s="7">
        <v>-97269.06</v>
      </c>
      <c r="J7" s="8">
        <v>6.5824758953167999</v>
      </c>
      <c r="K7" s="9">
        <v>6.5824758953167999</v>
      </c>
    </row>
    <row r="8" spans="1:11" x14ac:dyDescent="0.2">
      <c r="A8" s="87"/>
      <c r="B8" s="88"/>
      <c r="C8" s="6" t="s">
        <v>18</v>
      </c>
      <c r="D8" s="7">
        <v>0</v>
      </c>
      <c r="E8" s="7">
        <v>231123</v>
      </c>
      <c r="F8" s="7">
        <v>0</v>
      </c>
      <c r="G8" s="7">
        <v>0</v>
      </c>
      <c r="H8" s="7">
        <v>0</v>
      </c>
      <c r="I8" s="7">
        <v>231123</v>
      </c>
      <c r="J8" s="8">
        <v>0</v>
      </c>
      <c r="K8" s="9">
        <v>0</v>
      </c>
    </row>
    <row r="9" spans="1:11" x14ac:dyDescent="0.2">
      <c r="A9" s="87"/>
      <c r="B9" s="10" t="s">
        <v>19</v>
      </c>
      <c r="C9" s="1"/>
      <c r="D9" s="11">
        <v>38967.910000000003</v>
      </c>
      <c r="E9" s="11">
        <v>1006594</v>
      </c>
      <c r="F9" s="11">
        <v>957227.95</v>
      </c>
      <c r="G9" s="18">
        <v>77033.61</v>
      </c>
      <c r="H9" s="11">
        <v>1034261.56</v>
      </c>
      <c r="I9" s="11">
        <v>-27667.56</v>
      </c>
      <c r="J9" s="12">
        <v>0.95095733731772703</v>
      </c>
      <c r="K9" s="13">
        <v>1.0274863152373299</v>
      </c>
    </row>
    <row r="10" spans="1:11" ht="22.5" customHeight="1" x14ac:dyDescent="0.2">
      <c r="A10" s="87"/>
      <c r="B10" s="6" t="s">
        <v>20</v>
      </c>
      <c r="C10" s="6" t="s">
        <v>17</v>
      </c>
      <c r="D10" s="7">
        <v>0</v>
      </c>
      <c r="E10" s="7">
        <v>113520</v>
      </c>
      <c r="F10" s="7">
        <v>0</v>
      </c>
      <c r="G10" s="7">
        <v>0</v>
      </c>
      <c r="H10" s="7">
        <v>0</v>
      </c>
      <c r="I10" s="7">
        <v>113520</v>
      </c>
      <c r="J10" s="8">
        <v>0</v>
      </c>
      <c r="K10" s="9">
        <v>0</v>
      </c>
    </row>
    <row r="11" spans="1:11" x14ac:dyDescent="0.2">
      <c r="A11" s="88"/>
      <c r="B11" s="10" t="s">
        <v>21</v>
      </c>
      <c r="C11" s="1"/>
      <c r="D11" s="11">
        <v>0</v>
      </c>
      <c r="E11" s="11">
        <v>113520</v>
      </c>
      <c r="F11" s="11">
        <v>0</v>
      </c>
      <c r="G11" s="19">
        <v>0</v>
      </c>
      <c r="H11" s="11">
        <v>0</v>
      </c>
      <c r="I11" s="11">
        <v>113520</v>
      </c>
      <c r="J11" s="12">
        <v>0</v>
      </c>
      <c r="K11" s="13">
        <v>0</v>
      </c>
    </row>
    <row r="12" spans="1:11" ht="24" x14ac:dyDescent="0.2">
      <c r="A12" s="10" t="s">
        <v>22</v>
      </c>
      <c r="B12" s="1"/>
      <c r="C12" s="1"/>
      <c r="D12" s="11">
        <v>38967.910000000003</v>
      </c>
      <c r="E12" s="11">
        <v>1120114</v>
      </c>
      <c r="F12" s="11">
        <v>957227.95</v>
      </c>
      <c r="G12" s="11">
        <v>77033.61</v>
      </c>
      <c r="H12" s="11">
        <v>1034261.56</v>
      </c>
      <c r="I12" s="11">
        <v>85852.44</v>
      </c>
      <c r="J12" s="12">
        <v>0.85458082837996896</v>
      </c>
      <c r="K12" s="13">
        <v>0.923353837198714</v>
      </c>
    </row>
    <row r="13" spans="1:11" x14ac:dyDescent="0.2">
      <c r="A13" s="86" t="s">
        <v>23</v>
      </c>
      <c r="B13" s="6" t="s">
        <v>24</v>
      </c>
      <c r="C13" s="6" t="s">
        <v>25</v>
      </c>
      <c r="D13" s="7">
        <v>21237.51</v>
      </c>
      <c r="E13" s="7">
        <v>610462</v>
      </c>
      <c r="F13" s="7">
        <v>521689.2</v>
      </c>
      <c r="G13" s="7">
        <v>0</v>
      </c>
      <c r="H13" s="7">
        <v>521689.2</v>
      </c>
      <c r="I13" s="7">
        <v>88772.800000000003</v>
      </c>
      <c r="J13" s="8">
        <v>0.85458095671802703</v>
      </c>
      <c r="K13" s="9">
        <v>0.85458095671802703</v>
      </c>
    </row>
    <row r="14" spans="1:11" x14ac:dyDescent="0.2">
      <c r="A14" s="88"/>
      <c r="B14" s="10" t="s">
        <v>26</v>
      </c>
      <c r="C14" s="1"/>
      <c r="D14" s="11">
        <v>21237.51</v>
      </c>
      <c r="E14" s="11">
        <v>610462</v>
      </c>
      <c r="F14" s="11">
        <v>521689.2</v>
      </c>
      <c r="G14" s="11">
        <v>0</v>
      </c>
      <c r="H14" s="11">
        <v>521689.2</v>
      </c>
      <c r="I14" s="11">
        <v>88772.800000000003</v>
      </c>
      <c r="J14" s="12">
        <v>0.85458095671802703</v>
      </c>
      <c r="K14" s="13">
        <v>0.85458095671802703</v>
      </c>
    </row>
    <row r="15" spans="1:11" ht="22.5" customHeight="1" x14ac:dyDescent="0.2">
      <c r="A15" s="10" t="s">
        <v>27</v>
      </c>
      <c r="B15" s="1"/>
      <c r="C15" s="1"/>
      <c r="D15" s="11">
        <v>21237.51</v>
      </c>
      <c r="E15" s="11">
        <v>610462</v>
      </c>
      <c r="F15" s="11">
        <v>521689.2</v>
      </c>
      <c r="G15" s="11">
        <v>0</v>
      </c>
      <c r="H15" s="11">
        <v>521689.2</v>
      </c>
      <c r="I15" s="11">
        <v>88772.800000000003</v>
      </c>
      <c r="J15" s="12">
        <v>0.85458095671802703</v>
      </c>
      <c r="K15" s="13">
        <v>0.85458095671802703</v>
      </c>
    </row>
    <row r="16" spans="1:11" x14ac:dyDescent="0.2">
      <c r="A16" s="10" t="s">
        <v>28</v>
      </c>
      <c r="B16" s="1"/>
      <c r="C16" s="1"/>
      <c r="D16" s="11">
        <v>60205.42</v>
      </c>
      <c r="E16" s="11">
        <v>1730576</v>
      </c>
      <c r="F16" s="17">
        <v>1478917.15</v>
      </c>
      <c r="G16" s="21">
        <v>77033.61</v>
      </c>
      <c r="H16" s="11">
        <v>1555950.76</v>
      </c>
      <c r="I16" s="11">
        <v>174625.24</v>
      </c>
      <c r="J16" s="12">
        <v>0.85458087365131596</v>
      </c>
      <c r="K16" s="13">
        <v>0.89909415131147097</v>
      </c>
    </row>
    <row r="17" spans="2:22" ht="16" thickBot="1" x14ac:dyDescent="0.25"/>
    <row r="18" spans="2:22" x14ac:dyDescent="0.2">
      <c r="B18" s="22" t="s">
        <v>39</v>
      </c>
      <c r="C18" s="23"/>
      <c r="D18" s="23"/>
      <c r="E18" s="24"/>
      <c r="G18" s="38" t="s">
        <v>40</v>
      </c>
      <c r="H18" s="39"/>
    </row>
    <row r="19" spans="2:22" x14ac:dyDescent="0.2">
      <c r="B19" s="25" t="s">
        <v>41</v>
      </c>
      <c r="C19" s="26" t="s">
        <v>42</v>
      </c>
      <c r="D19" s="26"/>
      <c r="E19" s="27"/>
      <c r="G19" s="40"/>
      <c r="H19" s="41"/>
    </row>
    <row r="20" spans="2:22" x14ac:dyDescent="0.2">
      <c r="B20" s="28"/>
      <c r="C20" s="26"/>
      <c r="D20" s="26"/>
      <c r="E20" s="27"/>
      <c r="G20" s="42" t="s">
        <v>29</v>
      </c>
      <c r="H20" s="43">
        <f>F16</f>
        <v>1478917.15</v>
      </c>
    </row>
    <row r="21" spans="2:22" x14ac:dyDescent="0.2">
      <c r="B21" s="25" t="s">
        <v>43</v>
      </c>
      <c r="C21" s="29" t="s">
        <v>44</v>
      </c>
      <c r="D21" s="29" t="s">
        <v>45</v>
      </c>
      <c r="E21" s="30" t="s">
        <v>34</v>
      </c>
      <c r="G21" s="42" t="s">
        <v>54</v>
      </c>
      <c r="H21" s="44">
        <f>G16</f>
        <v>77033.61</v>
      </c>
      <c r="I21" s="3" t="s">
        <v>56</v>
      </c>
    </row>
    <row r="22" spans="2:22" x14ac:dyDescent="0.2">
      <c r="B22" s="25" t="s">
        <v>46</v>
      </c>
      <c r="C22" s="26" t="s">
        <v>35</v>
      </c>
      <c r="D22" s="31">
        <v>584654</v>
      </c>
      <c r="E22" s="32">
        <f>D22</f>
        <v>584654</v>
      </c>
      <c r="G22" s="42" t="s">
        <v>55</v>
      </c>
      <c r="H22" s="45">
        <f>G10</f>
        <v>0</v>
      </c>
      <c r="I22" s="3" t="s">
        <v>57</v>
      </c>
    </row>
    <row r="23" spans="2:22" x14ac:dyDescent="0.2">
      <c r="B23" s="25" t="s">
        <v>48</v>
      </c>
      <c r="C23" s="33" t="s">
        <v>36</v>
      </c>
      <c r="D23" s="31">
        <v>561268</v>
      </c>
      <c r="E23" s="32">
        <f>E22+D23</f>
        <v>1145922</v>
      </c>
      <c r="G23" s="42" t="s">
        <v>47</v>
      </c>
      <c r="H23" s="46">
        <f>G3</f>
        <v>0.54500000000000004</v>
      </c>
      <c r="I23" s="3" t="s">
        <v>59</v>
      </c>
    </row>
    <row r="24" spans="2:22" ht="16" thickBot="1" x14ac:dyDescent="0.25">
      <c r="B24" s="34" t="s">
        <v>49</v>
      </c>
      <c r="C24" s="35" t="s">
        <v>37</v>
      </c>
      <c r="D24" s="36">
        <v>584654</v>
      </c>
      <c r="E24" s="37">
        <f>E23+D24</f>
        <v>1730576</v>
      </c>
      <c r="G24" s="42" t="s">
        <v>58</v>
      </c>
      <c r="H24" s="47">
        <f>H21*H23</f>
        <v>41983.317450000002</v>
      </c>
      <c r="I24" s="3" t="s">
        <v>65</v>
      </c>
    </row>
    <row r="25" spans="2:22" x14ac:dyDescent="0.2">
      <c r="G25" s="42" t="s">
        <v>30</v>
      </c>
      <c r="H25" s="48">
        <f>SUM(H20,H21,H22,H24)</f>
        <v>1597934.07745</v>
      </c>
      <c r="I25" s="3" t="s">
        <v>66</v>
      </c>
    </row>
    <row r="26" spans="2:22" x14ac:dyDescent="0.2">
      <c r="G26" s="42" t="s">
        <v>31</v>
      </c>
      <c r="H26" s="49">
        <f>E24-H25</f>
        <v>132641.92255000002</v>
      </c>
      <c r="I26" s="3" t="s">
        <v>67</v>
      </c>
    </row>
    <row r="27" spans="2:22" x14ac:dyDescent="0.2">
      <c r="G27" s="42" t="s">
        <v>32</v>
      </c>
      <c r="H27" s="49">
        <f>H26/(1+H23)</f>
        <v>85852.377055016201</v>
      </c>
      <c r="I27" s="3" t="s">
        <v>60</v>
      </c>
    </row>
    <row r="28" spans="2:22" x14ac:dyDescent="0.2">
      <c r="G28" s="40"/>
      <c r="H28" s="41"/>
    </row>
    <row r="29" spans="2:22" x14ac:dyDescent="0.2">
      <c r="G29" s="42" t="s">
        <v>50</v>
      </c>
      <c r="H29" s="41" t="s">
        <v>33</v>
      </c>
      <c r="I29" s="14" t="s">
        <v>68</v>
      </c>
    </row>
    <row r="30" spans="2:22" x14ac:dyDescent="0.2">
      <c r="G30" s="42" t="s">
        <v>38</v>
      </c>
      <c r="H30" s="49">
        <v>851048.03</v>
      </c>
      <c r="I30" s="14" t="s">
        <v>51</v>
      </c>
    </row>
    <row r="31" spans="2:22" x14ac:dyDescent="0.2">
      <c r="G31" s="42" t="s">
        <v>61</v>
      </c>
      <c r="H31" s="49">
        <f>E23-H30</f>
        <v>294873.96999999997</v>
      </c>
      <c r="I31" s="3" t="s">
        <v>69</v>
      </c>
      <c r="J31" s="3"/>
      <c r="K31" s="3"/>
      <c r="L31" s="3"/>
      <c r="M31" s="3"/>
      <c r="N31" s="3"/>
      <c r="O31" s="3"/>
      <c r="P31" s="3"/>
      <c r="Q31" s="3"/>
      <c r="R31" s="3"/>
      <c r="S31" s="3"/>
      <c r="T31" s="3"/>
      <c r="U31" s="3"/>
      <c r="V31" s="3"/>
    </row>
    <row r="32" spans="2:22" x14ac:dyDescent="0.2">
      <c r="G32" s="50"/>
      <c r="H32" s="51"/>
      <c r="I32" s="2"/>
    </row>
    <row r="33" spans="7:9" ht="32" x14ac:dyDescent="0.2">
      <c r="G33" s="54" t="s">
        <v>62</v>
      </c>
      <c r="H33" s="55">
        <f>SUM(D24,H31)</f>
        <v>879527.97</v>
      </c>
      <c r="I33" s="3" t="s">
        <v>63</v>
      </c>
    </row>
    <row r="34" spans="7:9" ht="16" thickBot="1" x14ac:dyDescent="0.25">
      <c r="G34" s="52" t="s">
        <v>53</v>
      </c>
      <c r="H34" s="53">
        <f>H26/H33</f>
        <v>0.15081035177312216</v>
      </c>
      <c r="I34" s="3" t="s">
        <v>64</v>
      </c>
    </row>
  </sheetData>
  <mergeCells count="5">
    <mergeCell ref="A1:H1"/>
    <mergeCell ref="A2:H2"/>
    <mergeCell ref="A5:A11"/>
    <mergeCell ref="B5:B8"/>
    <mergeCell ref="A13:A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62B64-340C-F148-8608-A1CB0D74957F}">
  <dimension ref="A1:H28"/>
  <sheetViews>
    <sheetView workbookViewId="0">
      <selection activeCell="I18" sqref="I18"/>
    </sheetView>
  </sheetViews>
  <sheetFormatPr baseColWidth="10" defaultRowHeight="15" x14ac:dyDescent="0.2"/>
  <cols>
    <col min="3" max="3" width="63.83203125" customWidth="1"/>
    <col min="4" max="4" width="24.33203125" customWidth="1"/>
    <col min="5" max="5" width="52.1640625" customWidth="1"/>
  </cols>
  <sheetData>
    <row r="1" spans="1:8" x14ac:dyDescent="0.2">
      <c r="A1" s="2"/>
    </row>
    <row r="4" spans="1:8" ht="31" x14ac:dyDescent="0.35">
      <c r="A4" s="56"/>
      <c r="B4" s="57"/>
      <c r="C4" s="57" t="s">
        <v>70</v>
      </c>
      <c r="D4" s="57"/>
      <c r="E4" s="63">
        <v>25000</v>
      </c>
      <c r="F4" s="57" t="s">
        <v>71</v>
      </c>
      <c r="G4" s="57"/>
      <c r="H4" s="57"/>
    </row>
    <row r="5" spans="1:8" ht="31" x14ac:dyDescent="0.35">
      <c r="A5" s="56"/>
      <c r="B5" s="57"/>
      <c r="C5" s="57" t="s">
        <v>72</v>
      </c>
      <c r="D5" s="57"/>
      <c r="E5" s="63"/>
      <c r="F5" s="57"/>
      <c r="G5" s="57"/>
      <c r="H5" s="57"/>
    </row>
    <row r="6" spans="1:8" ht="31" x14ac:dyDescent="0.35">
      <c r="A6" s="56"/>
      <c r="B6" s="57"/>
      <c r="C6" s="57" t="s">
        <v>73</v>
      </c>
      <c r="D6" s="57"/>
      <c r="E6" s="63">
        <v>50000</v>
      </c>
      <c r="F6" s="57"/>
      <c r="G6" s="57"/>
      <c r="H6" s="57"/>
    </row>
    <row r="7" spans="1:8" ht="31" x14ac:dyDescent="0.35">
      <c r="A7" s="56"/>
      <c r="B7" s="57"/>
      <c r="C7" s="57" t="s">
        <v>74</v>
      </c>
      <c r="D7" s="57"/>
      <c r="E7" s="63">
        <v>10000</v>
      </c>
      <c r="F7" s="57"/>
      <c r="G7" s="57"/>
      <c r="H7" s="57"/>
    </row>
    <row r="8" spans="1:8" ht="31" x14ac:dyDescent="0.35">
      <c r="A8" s="56"/>
      <c r="B8" s="57"/>
      <c r="C8" s="57" t="s">
        <v>75</v>
      </c>
      <c r="D8" s="57"/>
      <c r="E8" s="64">
        <f>77125.95+32414.02+7487.03</f>
        <v>117027</v>
      </c>
      <c r="F8" s="57" t="s">
        <v>71</v>
      </c>
      <c r="G8" s="57"/>
      <c r="H8" s="57"/>
    </row>
    <row r="9" spans="1:8" ht="31" x14ac:dyDescent="0.35">
      <c r="A9" s="56"/>
      <c r="B9" s="57"/>
      <c r="C9" s="57" t="s">
        <v>76</v>
      </c>
      <c r="D9" s="57"/>
      <c r="E9" s="64">
        <v>10000</v>
      </c>
      <c r="F9" s="57"/>
      <c r="G9" s="57"/>
      <c r="H9" s="57"/>
    </row>
    <row r="10" spans="1:8" ht="31" x14ac:dyDescent="0.35">
      <c r="A10" s="56"/>
      <c r="B10" s="57"/>
      <c r="C10" s="57" t="s">
        <v>77</v>
      </c>
      <c r="D10" s="58">
        <v>0.54500000000000004</v>
      </c>
      <c r="E10" s="63">
        <f>E4+E6+E7*D10</f>
        <v>80450</v>
      </c>
      <c r="F10" s="57"/>
      <c r="G10" s="57"/>
      <c r="H10" s="57"/>
    </row>
    <row r="11" spans="1:8" ht="31" x14ac:dyDescent="0.35">
      <c r="A11" s="56"/>
      <c r="B11" s="57"/>
      <c r="C11" s="59"/>
      <c r="D11" s="57"/>
      <c r="E11" s="57"/>
      <c r="F11" s="57"/>
      <c r="G11" s="57"/>
      <c r="H11" s="57"/>
    </row>
    <row r="12" spans="1:8" ht="31" x14ac:dyDescent="0.35">
      <c r="A12" s="56"/>
      <c r="B12" s="60" t="s">
        <v>78</v>
      </c>
      <c r="C12" s="61"/>
      <c r="D12" s="61"/>
      <c r="E12" s="62">
        <f>SUM(E4:E10)</f>
        <v>292477</v>
      </c>
      <c r="F12" s="57"/>
      <c r="G12" s="57"/>
      <c r="H12" s="57"/>
    </row>
    <row r="13" spans="1:8" ht="31" x14ac:dyDescent="0.35">
      <c r="B13" s="57"/>
      <c r="C13" s="57"/>
      <c r="D13" s="57"/>
      <c r="E13" s="57"/>
      <c r="F13" s="57"/>
      <c r="G13" s="57"/>
      <c r="H13" s="57"/>
    </row>
    <row r="14" spans="1:8" ht="31" x14ac:dyDescent="0.35">
      <c r="B14" s="57"/>
      <c r="C14" s="57"/>
      <c r="D14" s="57"/>
      <c r="E14" s="57"/>
      <c r="F14" s="57"/>
      <c r="G14" s="57"/>
      <c r="H14" s="57"/>
    </row>
    <row r="15" spans="1:8" ht="31" x14ac:dyDescent="0.35">
      <c r="B15" s="57"/>
      <c r="C15" s="57"/>
      <c r="D15" s="57"/>
      <c r="E15" s="57"/>
      <c r="F15" s="57"/>
      <c r="G15" s="57"/>
      <c r="H15" s="57"/>
    </row>
    <row r="16" spans="1:8" ht="31" x14ac:dyDescent="0.35">
      <c r="B16" s="57"/>
      <c r="C16" s="57"/>
      <c r="D16" s="57"/>
      <c r="E16" s="57"/>
      <c r="F16" s="57"/>
      <c r="G16" s="57"/>
      <c r="H16" s="57"/>
    </row>
    <row r="17" spans="2:8" ht="31" x14ac:dyDescent="0.35">
      <c r="B17" s="57"/>
      <c r="C17" s="57"/>
      <c r="D17" s="57"/>
      <c r="E17" s="57"/>
      <c r="F17" s="57"/>
      <c r="G17" s="57"/>
      <c r="H17" s="57"/>
    </row>
    <row r="18" spans="2:8" ht="31" x14ac:dyDescent="0.35">
      <c r="B18" s="57"/>
      <c r="C18" s="57"/>
      <c r="D18" s="57"/>
      <c r="E18" s="57"/>
      <c r="F18" s="57"/>
      <c r="G18" s="57"/>
      <c r="H18" s="57"/>
    </row>
    <row r="19" spans="2:8" ht="31" x14ac:dyDescent="0.35">
      <c r="B19" s="57"/>
      <c r="C19" s="57"/>
      <c r="D19" s="57"/>
      <c r="E19" s="57"/>
      <c r="F19" s="57"/>
      <c r="G19" s="57"/>
      <c r="H19" s="57"/>
    </row>
    <row r="20" spans="2:8" ht="31" x14ac:dyDescent="0.35">
      <c r="B20" s="57"/>
      <c r="C20" s="57"/>
      <c r="D20" s="57"/>
      <c r="E20" s="57"/>
      <c r="F20" s="57"/>
      <c r="G20" s="57"/>
      <c r="H20" s="57"/>
    </row>
    <row r="21" spans="2:8" ht="31" x14ac:dyDescent="0.35">
      <c r="B21" s="57"/>
      <c r="C21" s="57"/>
      <c r="D21" s="57"/>
      <c r="E21" s="57"/>
      <c r="F21" s="57"/>
      <c r="G21" s="57"/>
      <c r="H21" s="57"/>
    </row>
    <row r="22" spans="2:8" ht="31" x14ac:dyDescent="0.35">
      <c r="B22" s="57"/>
      <c r="C22" s="57"/>
      <c r="D22" s="57"/>
      <c r="E22" s="57"/>
      <c r="F22" s="57"/>
      <c r="G22" s="57"/>
      <c r="H22" s="57"/>
    </row>
    <row r="23" spans="2:8" ht="31" x14ac:dyDescent="0.35">
      <c r="B23" s="57"/>
      <c r="C23" s="57"/>
      <c r="D23" s="57"/>
      <c r="E23" s="57"/>
      <c r="F23" s="57"/>
      <c r="G23" s="57"/>
      <c r="H23" s="57"/>
    </row>
    <row r="24" spans="2:8" ht="31" x14ac:dyDescent="0.35">
      <c r="B24" s="57"/>
      <c r="C24" s="57"/>
      <c r="D24" s="57"/>
      <c r="E24" s="57"/>
      <c r="F24" s="57"/>
      <c r="G24" s="57"/>
      <c r="H24" s="57"/>
    </row>
    <row r="25" spans="2:8" ht="31" x14ac:dyDescent="0.35">
      <c r="B25" s="57"/>
      <c r="C25" s="57"/>
      <c r="D25" s="57"/>
      <c r="E25" s="57"/>
      <c r="F25" s="57"/>
      <c r="G25" s="57"/>
      <c r="H25" s="57"/>
    </row>
    <row r="26" spans="2:8" ht="31" x14ac:dyDescent="0.35">
      <c r="B26" s="57"/>
      <c r="C26" s="57"/>
      <c r="D26" s="57"/>
      <c r="E26" s="57"/>
      <c r="F26" s="57"/>
      <c r="G26" s="57"/>
      <c r="H26" s="57"/>
    </row>
    <row r="27" spans="2:8" ht="31" x14ac:dyDescent="0.35">
      <c r="B27" s="57"/>
      <c r="C27" s="57"/>
      <c r="D27" s="57"/>
      <c r="E27" s="57"/>
      <c r="F27" s="57"/>
      <c r="G27" s="57"/>
      <c r="H27" s="57"/>
    </row>
    <row r="28" spans="2:8" ht="31" x14ac:dyDescent="0.35">
      <c r="B28" s="57"/>
      <c r="C28" s="57"/>
      <c r="D28" s="57"/>
      <c r="E28" s="57"/>
      <c r="F28" s="57"/>
      <c r="G28" s="57"/>
      <c r="H28" s="57"/>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CF2FF-23AA-8F43-992D-59CC8D901DD3}">
  <dimension ref="A1:H10"/>
  <sheetViews>
    <sheetView workbookViewId="0">
      <selection activeCell="F19" sqref="F19"/>
    </sheetView>
  </sheetViews>
  <sheetFormatPr baseColWidth="10" defaultRowHeight="15" x14ac:dyDescent="0.2"/>
  <sheetData>
    <row r="1" spans="1:8" s="78" customFormat="1" ht="26" x14ac:dyDescent="0.3">
      <c r="D1" s="79" t="s">
        <v>90</v>
      </c>
      <c r="H1" s="79" t="s">
        <v>91</v>
      </c>
    </row>
    <row r="2" spans="1:8" s="78" customFormat="1" ht="26" x14ac:dyDescent="0.3">
      <c r="A2" s="78" t="s">
        <v>102</v>
      </c>
    </row>
    <row r="3" spans="1:8" s="80" customFormat="1" ht="26" x14ac:dyDescent="0.3">
      <c r="A3" s="80" t="s">
        <v>95</v>
      </c>
    </row>
    <row r="4" spans="1:8" s="78" customFormat="1" ht="26" x14ac:dyDescent="0.3"/>
    <row r="5" spans="1:8" s="78" customFormat="1" ht="26" x14ac:dyDescent="0.3">
      <c r="A5" s="78" t="s">
        <v>92</v>
      </c>
    </row>
    <row r="6" spans="1:8" s="78" customFormat="1" ht="26" x14ac:dyDescent="0.3"/>
    <row r="7" spans="1:8" s="78" customFormat="1" ht="26" x14ac:dyDescent="0.3">
      <c r="A7" s="78" t="s">
        <v>93</v>
      </c>
    </row>
    <row r="8" spans="1:8" s="78" customFormat="1" ht="26" x14ac:dyDescent="0.3"/>
    <row r="9" spans="1:8" s="78" customFormat="1" ht="26" x14ac:dyDescent="0.3">
      <c r="A9" s="78" t="s">
        <v>94</v>
      </c>
    </row>
    <row r="10" spans="1:8" s="56" customFormat="1" x14ac:dyDescent="0.2"/>
  </sheetData>
  <hyperlinks>
    <hyperlink ref="D1" r:id="rId1" xr:uid="{D13B15C3-0B49-6845-BD76-0BF7D534E298}"/>
    <hyperlink ref="H1" r:id="rId2" display="Link to NIH Grants Policy Statement 8.1.1.1.1" xr:uid="{0BF4FA26-05B7-5145-B6D7-288962189E6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BAF6D-E9EC-8D47-9D38-E3550CA0FB10}">
  <dimension ref="A1:A12"/>
  <sheetViews>
    <sheetView workbookViewId="0">
      <selection activeCell="G21" sqref="G21"/>
    </sheetView>
  </sheetViews>
  <sheetFormatPr baseColWidth="10" defaultRowHeight="15" x14ac:dyDescent="0.2"/>
  <sheetData>
    <row r="1" spans="1:1" x14ac:dyDescent="0.2">
      <c r="A1" s="2"/>
    </row>
    <row r="2" spans="1:1" s="75" customFormat="1" ht="26" x14ac:dyDescent="0.3">
      <c r="A2" s="74" t="s">
        <v>96</v>
      </c>
    </row>
    <row r="3" spans="1:1" s="75" customFormat="1" ht="26" x14ac:dyDescent="0.3">
      <c r="A3" s="74" t="s">
        <v>97</v>
      </c>
    </row>
    <row r="4" spans="1:1" s="75" customFormat="1" ht="26" x14ac:dyDescent="0.3">
      <c r="A4" s="74"/>
    </row>
    <row r="5" spans="1:1" s="75" customFormat="1" ht="26" x14ac:dyDescent="0.3">
      <c r="A5" s="74" t="s">
        <v>98</v>
      </c>
    </row>
    <row r="6" spans="1:1" s="75" customFormat="1" ht="26" x14ac:dyDescent="0.3">
      <c r="A6" s="74"/>
    </row>
    <row r="7" spans="1:1" s="75" customFormat="1" ht="26" x14ac:dyDescent="0.3">
      <c r="A7" s="74" t="s">
        <v>99</v>
      </c>
    </row>
    <row r="8" spans="1:1" s="75" customFormat="1" ht="26" x14ac:dyDescent="0.3">
      <c r="A8" s="76"/>
    </row>
    <row r="9" spans="1:1" s="75" customFormat="1" ht="26" x14ac:dyDescent="0.3">
      <c r="A9" s="74" t="s">
        <v>100</v>
      </c>
    </row>
    <row r="10" spans="1:1" s="75" customFormat="1" ht="26" x14ac:dyDescent="0.3">
      <c r="A10" s="77" t="s">
        <v>101</v>
      </c>
    </row>
    <row r="11" spans="1:1" s="73" customFormat="1" x14ac:dyDescent="0.2"/>
    <row r="12" spans="1:1" s="73" customFormat="1"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9E044B4469E643AFA92D36663B34BF" ma:contentTypeVersion="24" ma:contentTypeDescription="Create a new document." ma:contentTypeScope="" ma:versionID="b3ad41012ad808800fc52ddbab887b57">
  <xsd:schema xmlns:xsd="http://www.w3.org/2001/XMLSchema" xmlns:xs="http://www.w3.org/2001/XMLSchema" xmlns:p="http://schemas.microsoft.com/office/2006/metadata/properties" xmlns:ns1="http://schemas.microsoft.com/sharepoint/v3" xmlns:ns2="0089176d-f842-431b-8691-765dae66724a" xmlns:ns3="http://schemas.microsoft.com/sharepoint/v3/fields" xmlns:ns4="06034a19-c1e2-4eab-aab1-437277b24e4c" targetNamespace="http://schemas.microsoft.com/office/2006/metadata/properties" ma:root="true" ma:fieldsID="9e17b96470105b31a3130e657dd36ea9" ns1:_="" ns2:_="" ns3:_="" ns4:_="">
    <xsd:import namespace="http://schemas.microsoft.com/sharepoint/v3"/>
    <xsd:import namespace="0089176d-f842-431b-8691-765dae66724a"/>
    <xsd:import namespace="http://schemas.microsoft.com/sharepoint/v3/fields"/>
    <xsd:import namespace="06034a19-c1e2-4eab-aab1-437277b24e4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AutoKeyPoints" minOccurs="0"/>
                <xsd:element ref="ns2:MediaServiceKeyPoints" minOccurs="0"/>
                <xsd:element ref="ns3:_Status" minOccurs="0"/>
                <xsd:element ref="ns2:Target_x0020_Audiences"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4:SharedWithUsers" minOccurs="0"/>
                <xsd:element ref="ns4:SharedWithDetails" minOccurs="0"/>
                <xsd:element ref="ns2:lcf76f155ced4ddcb4097134ff3c332f" minOccurs="0"/>
                <xsd:element ref="ns4:TaxCatchAll" minOccurs="0"/>
                <xsd:element ref="ns2:MediaServiceObjectDetectorVersions" minOccurs="0"/>
                <xsd:element ref="ns2:MediaServiceSearchProperties" minOccurs="0"/>
                <xsd:element ref="ns2:MediaServiceLocation" minOccurs="0"/>
                <xsd:element ref="ns2:Comments_x002d_Not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089176d-f842-431b-8691-765dae6672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Target_x0020_Audiences" ma:index="14" nillable="true" ma:displayName="Target Audiences" ma:internalName="Target_x0020_Audiences">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d37ae30-1c3a-40e1-94c5-05ea5a1665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element name="Comments_x002d_Notes" ma:index="28" nillable="true" ma:displayName="Notes" ma:format="Dropdown" ma:internalName="Comments_x002d_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format="Dropdown"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06034a19-c1e2-4eab-aab1-437277b24e4c"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c42102e-985a-4f65-8c83-299aab2c8b1d}" ma:internalName="TaxCatchAll" ma:showField="CatchAllData" ma:web="06034a19-c1e2-4eab-aab1-437277b24e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89176d-f842-431b-8691-765dae66724a">
      <Terms xmlns="http://schemas.microsoft.com/office/infopath/2007/PartnerControls"/>
    </lcf76f155ced4ddcb4097134ff3c332f>
    <TaxCatchAll xmlns="06034a19-c1e2-4eab-aab1-437277b24e4c" xsi:nil="true"/>
    <_ip_UnifiedCompliancePolicyUIAction xmlns="http://schemas.microsoft.com/sharepoint/v3" xsi:nil="true"/>
    <_Status xmlns="http://schemas.microsoft.com/sharepoint/v3/fields">Not Started</_Status>
    <_ip_UnifiedCompliancePolicyProperties xmlns="http://schemas.microsoft.com/sharepoint/v3" xsi:nil="true"/>
    <Comments_x002d_Notes xmlns="0089176d-f842-431b-8691-765dae66724a" xsi:nil="true"/>
    <Target_x0020_Audiences xmlns="0089176d-f842-431b-8691-765dae66724a" xsi:nil="true"/>
  </documentManagement>
</p:properties>
</file>

<file path=customXml/itemProps1.xml><?xml version="1.0" encoding="utf-8"?>
<ds:datastoreItem xmlns:ds="http://schemas.openxmlformats.org/officeDocument/2006/customXml" ds:itemID="{8960BA6A-810B-4113-BA38-0967C1B70C81}">
  <ds:schemaRefs>
    <ds:schemaRef ds:uri="http://schemas.microsoft.com/sharepoint/v3/contenttype/forms"/>
  </ds:schemaRefs>
</ds:datastoreItem>
</file>

<file path=customXml/itemProps2.xml><?xml version="1.0" encoding="utf-8"?>
<ds:datastoreItem xmlns:ds="http://schemas.openxmlformats.org/officeDocument/2006/customXml" ds:itemID="{61A943F3-58FA-4BD0-8E13-28BD2BE1C0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089176d-f842-431b-8691-765dae66724a"/>
    <ds:schemaRef ds:uri="http://schemas.microsoft.com/sharepoint/v3/fields"/>
    <ds:schemaRef ds:uri="06034a19-c1e2-4eab-aab1-437277b24e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A1A61-5655-482E-A9C4-F116099E1C69}">
  <ds:schemaRefs>
    <ds:schemaRef ds:uri="http://schemas.microsoft.com/office/2006/metadata/properties"/>
    <ds:schemaRef ds:uri="http://schemas.microsoft.com/office/infopath/2007/PartnerControls"/>
    <ds:schemaRef ds:uri="06d43fc8-324d-415d-a068-ddd99381b85a"/>
    <ds:schemaRef ds:uri="a58da66d-7c6a-432b-b979-1ca66629dcec"/>
    <ds:schemaRef ds:uri="0089176d-f842-431b-8691-765dae66724a"/>
    <ds:schemaRef ds:uri="06034a19-c1e2-4eab-aab1-437277b24e4c"/>
    <ds:schemaRef ds:uri="http://schemas.microsoft.com/sharepoint/v3"/>
    <ds:schemaRef ds:uri="http://schemas.microsoft.com/sharepoint/v3/fields"/>
  </ds:schemaRefs>
</ds:datastoreItem>
</file>

<file path=docMetadata/LabelInfo.xml><?xml version="1.0" encoding="utf-8"?>
<clbl:labelList xmlns:clbl="http://schemas.microsoft.com/office/2020/mipLabelMetadata">
  <clbl:label id="{717009a6-20de-461a-8894-0312a395cac9}" enabled="0" method="" siteId="{717009a6-20de-461a-8894-0312a395cac9}"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RPPR G.10 Calculation Steps_MP</vt:lpstr>
      <vt:lpstr>RPPR G.10 Example_MP</vt:lpstr>
      <vt:lpstr>Projections Breakdown Exp._SB</vt:lpstr>
      <vt:lpstr>Policy Guidance</vt:lpstr>
      <vt:lpstr>SPA Guidance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2026-05-07T20:00:12Z</dcterms:created>
  <dcterms:modified xsi:type="dcterms:W3CDTF">2026-06-30T14:17:03Z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0x010100099E044B4469E643AFA92D36663B34BF</vt:lpwstr>
  </property>
</Properties>
</file>