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ept\QA\MONTHLY RECONCILIATIONS\7135 LOCKBOX RECONCILIATIONS\FY2027 LOCKBOX RECON\"/>
    </mc:Choice>
  </mc:AlternateContent>
  <xr:revisionPtr revIDLastSave="0" documentId="13_ncr:1_{CA1DAA12-9473-42AE-9BC9-77932153AB94}" xr6:coauthVersionLast="47" xr6:coauthVersionMax="47" xr10:uidLastSave="{00000000-0000-0000-0000-000000000000}"/>
  <bookViews>
    <workbookView xWindow="-120" yWindow="-16320" windowWidth="29040" windowHeight="15720" xr2:uid="{0DD7A7F5-CD3B-4C23-925E-5C569E817F6B}"/>
  </bookViews>
  <sheets>
    <sheet name="Sep-26" sheetId="7" r:id="rId1"/>
    <sheet name="Sep tx" sheetId="6" r:id="rId2"/>
    <sheet name="Aug-26" sheetId="4" r:id="rId3"/>
    <sheet name="Aug tx" sheetId="5" r:id="rId4"/>
    <sheet name="Jul-26" sheetId="2" r:id="rId5"/>
    <sheet name="Jul tx" sheetId="3" r:id="rId6"/>
    <sheet name="Jun-26" sheetId="1" r:id="rId7"/>
  </sheets>
  <definedNames>
    <definedName name="_xlnm._FilterDatabase" localSheetId="2" hidden="1">'Aug-26'!$A$1:$E$196</definedName>
    <definedName name="_xlnm._FilterDatabase" localSheetId="4" hidden="1">'Jul-26'!$A$1:$E$197</definedName>
    <definedName name="_xlnm._FilterDatabase" localSheetId="6" hidden="1">'Jun-26'!$A$1:$E$197</definedName>
    <definedName name="_xlnm._FilterDatabase" localSheetId="0" hidden="1">'Sep-26'!$A$1:$E$196</definedName>
    <definedName name="_xlnm.Print_Area" localSheetId="2">'Aug-26'!$A$1:$D$205</definedName>
    <definedName name="_xlnm.Print_Area" localSheetId="4">'Jul-26'!$A$1:$D$208</definedName>
    <definedName name="_xlnm.Print_Area" localSheetId="6">'Jun-26'!$A$1:$D$211</definedName>
    <definedName name="_xlnm.Print_Area" localSheetId="0">'Sep-26'!$A$1:$D$208</definedName>
    <definedName name="_xlnm.Print_Titles" localSheetId="2">'Aug-26'!$4:$4</definedName>
    <definedName name="_xlnm.Print_Titles" localSheetId="4">'Jul-26'!$4:$4</definedName>
    <definedName name="_xlnm.Print_Titles" localSheetId="6">'Jun-26'!$4:$4</definedName>
    <definedName name="_xlnm.Print_Titles" localSheetId="0">'Sep-26'!$4:$4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02" i="7" l="1"/>
  <c r="D198" i="7"/>
  <c r="D197" i="7"/>
  <c r="D196" i="7"/>
  <c r="D195" i="7"/>
  <c r="D191" i="7"/>
  <c r="D181" i="7"/>
  <c r="D120" i="7"/>
  <c r="D1" i="7"/>
  <c r="D199" i="4"/>
  <c r="D1" i="4"/>
  <c r="D197" i="4"/>
  <c r="D196" i="4"/>
  <c r="D195" i="4"/>
  <c r="D191" i="4"/>
  <c r="D181" i="4"/>
  <c r="D120" i="4"/>
  <c r="D202" i="2"/>
  <c r="D197" i="2"/>
  <c r="D196" i="2"/>
  <c r="D191" i="2"/>
  <c r="D181" i="2"/>
  <c r="D120" i="2"/>
  <c r="D226" i="1"/>
  <c r="D218" i="1"/>
  <c r="D217" i="1"/>
  <c r="D197" i="1"/>
  <c r="D196" i="1"/>
  <c r="D191" i="1"/>
  <c r="D181" i="1"/>
  <c r="D120" i="1"/>
  <c r="D207" i="1" s="1"/>
  <c r="D208" i="1" s="1"/>
  <c r="D204" i="7" l="1"/>
  <c r="D205" i="7" s="1"/>
  <c r="D201" i="4"/>
  <c r="D202" i="4" s="1"/>
  <c r="D204" i="2"/>
  <c r="D205" i="2" s="1"/>
</calcChain>
</file>

<file path=xl/sharedStrings.xml><?xml version="1.0" encoding="utf-8"?>
<sst xmlns="http://schemas.openxmlformats.org/spreadsheetml/2006/main" count="2280" uniqueCount="290">
  <si>
    <t>Account 7135 Balance as of 6/30/2026</t>
  </si>
  <si>
    <t>7135-000-00000000-000000-00000000-000-00-00000-000</t>
  </si>
  <si>
    <t>Redone in Jan-26 as actual amounts instead of pending debits and pending credits</t>
  </si>
  <si>
    <t>Date</t>
  </si>
  <si>
    <t>Description</t>
  </si>
  <si>
    <t>Type</t>
  </si>
  <si>
    <t>Amount</t>
  </si>
  <si>
    <t xml:space="preserve">Balance From PeopleSoft </t>
  </si>
  <si>
    <t>DCC19273-104</t>
  </si>
  <si>
    <t>DCD19280-302</t>
  </si>
  <si>
    <t>Miscellaneous cash</t>
  </si>
  <si>
    <t>161026-1243-2</t>
  </si>
  <si>
    <t>DCB19343-998</t>
  </si>
  <si>
    <t>PS161000</t>
  </si>
  <si>
    <t>161009-115</t>
  </si>
  <si>
    <t>DCH20051-237-7230</t>
  </si>
  <si>
    <t>017932-041620-1</t>
  </si>
  <si>
    <t>MSA</t>
  </si>
  <si>
    <t>DCC20162-774-2772</t>
  </si>
  <si>
    <t>DCC20176-830-2828</t>
  </si>
  <si>
    <t>DCC20178-076-2074</t>
  </si>
  <si>
    <t>DCG20190-118-6112</t>
  </si>
  <si>
    <t>DCL20205-538-11527</t>
  </si>
  <si>
    <t>DCB20216-746-1745</t>
  </si>
  <si>
    <t>DCD20218-321-3318</t>
  </si>
  <si>
    <t>DCJ20203-426-9417</t>
  </si>
  <si>
    <t>Cash</t>
  </si>
  <si>
    <t>003302-20200811</t>
  </si>
  <si>
    <t>Item expense</t>
  </si>
  <si>
    <t>DCC20225-923-2921</t>
  </si>
  <si>
    <t>DCC20232-908-2906</t>
  </si>
  <si>
    <t>DCC20234-620-2618</t>
  </si>
  <si>
    <t>DUD20231-645-39675-1</t>
  </si>
  <si>
    <t>DCD20246-086-3083</t>
  </si>
  <si>
    <t>DCM20177-228-12216-6</t>
  </si>
  <si>
    <t>DCG20254-363-6357</t>
  </si>
  <si>
    <t>DCI20265-824-8816</t>
  </si>
  <si>
    <t>DUF20260-566-41584</t>
  </si>
  <si>
    <t>DCM20268-485-12473</t>
  </si>
  <si>
    <t>DCC20273-959-2957</t>
  </si>
  <si>
    <t>DCI20189-462-8454</t>
  </si>
  <si>
    <t>DCG20289-215-6209</t>
  </si>
  <si>
    <t>DCK20295-479-10469</t>
  </si>
  <si>
    <t>DCS20324-046-18028</t>
  </si>
  <si>
    <t>DCC20330-972-2970</t>
  </si>
  <si>
    <t>DCM20296-361-12349</t>
  </si>
  <si>
    <t>DCM20352-335-12323</t>
  </si>
  <si>
    <t>DCD20358-137-3134</t>
  </si>
  <si>
    <t>DCF20365-768-5763</t>
  </si>
  <si>
    <t>DCB20353-635-1634</t>
  </si>
  <si>
    <t>DCN21014-169-13156</t>
  </si>
  <si>
    <t>DCD19331-146-1</t>
  </si>
  <si>
    <t>DCC21029-219-2217</t>
  </si>
  <si>
    <t>DCD21034-006-3003</t>
  </si>
  <si>
    <t>DCB21032-994-1993</t>
  </si>
  <si>
    <t>DCG21049-744-6738</t>
  </si>
  <si>
    <t>DCO21050-480-14466</t>
  </si>
  <si>
    <t>DCN21056-015-13002</t>
  </si>
  <si>
    <t>DCU21063-400-20380</t>
  </si>
  <si>
    <t>DCN21084-165-13152</t>
  </si>
  <si>
    <t>DCC21083-965-2963</t>
  </si>
  <si>
    <t>SEM-Correct HX Receipts ( needs to be Reversed)</t>
  </si>
  <si>
    <t>DCC21033-782-2780</t>
  </si>
  <si>
    <t>DCC21061-707-2705</t>
  </si>
  <si>
    <t>DCE21097-540-4536</t>
  </si>
  <si>
    <t>SEM-04122021</t>
  </si>
  <si>
    <t>DCN21105-667-13654</t>
  </si>
  <si>
    <t>DCD21118-646-3643</t>
  </si>
  <si>
    <t>DCC21125-923-2921</t>
  </si>
  <si>
    <t>DCU21140-018-19998</t>
  </si>
  <si>
    <t>DCC20342-836-2834</t>
  </si>
  <si>
    <t>DCH21021-991-7984</t>
  </si>
  <si>
    <t>DCH21154-365-7358</t>
  </si>
  <si>
    <t>DCD21146-806-3803</t>
  </si>
  <si>
    <t>DCN21161-007-12994</t>
  </si>
  <si>
    <t>DCE21160-753-4749</t>
  </si>
  <si>
    <t>DCC21162-610-2608</t>
  </si>
  <si>
    <t>DCN21175-419-13406</t>
  </si>
  <si>
    <t>DCC21148-005-2003</t>
  </si>
  <si>
    <t>DCC21174-929-2927</t>
  </si>
  <si>
    <t>DCC21181-921-2919</t>
  </si>
  <si>
    <t>DCC21102-245-2243</t>
  </si>
  <si>
    <t>DUP21197-071-51073</t>
  </si>
  <si>
    <t>DCD21223-513-3510</t>
  </si>
  <si>
    <t>17.405.00 offset 10/3/2025</t>
  </si>
  <si>
    <t>DCT21231-603-19584</t>
  </si>
  <si>
    <t>DCD21243-093-3090</t>
  </si>
  <si>
    <t>DCC21236-546-2544-7</t>
  </si>
  <si>
    <t>DCE21251-826-4822</t>
  </si>
  <si>
    <t>DCC21260-211-2209</t>
  </si>
  <si>
    <t>DCH21189-709-7702</t>
  </si>
  <si>
    <t>DCE21258-033-4029</t>
  </si>
  <si>
    <t>DCF21013-150-5145-1</t>
  </si>
  <si>
    <t>DCC21074-137-2135</t>
  </si>
  <si>
    <t>DCE21334-399-4395</t>
  </si>
  <si>
    <t>DCK21340-696-10686</t>
  </si>
  <si>
    <t>DCB22007-727-1726</t>
  </si>
  <si>
    <t>CBS0000827</t>
  </si>
  <si>
    <t>DCN22013-711-13698</t>
  </si>
  <si>
    <t>DCO22027-915-14901</t>
  </si>
  <si>
    <t>DCD22061-377-337</t>
  </si>
  <si>
    <t>DCC22094-237-2235-2</t>
  </si>
  <si>
    <t>04/25/2022</t>
  </si>
  <si>
    <t>DCC22115-024-2022</t>
  </si>
  <si>
    <t>DCD22192-027-3024</t>
  </si>
  <si>
    <t>DCN22189-266-13253</t>
  </si>
  <si>
    <t>DCD22201-301-3298</t>
  </si>
  <si>
    <t>DCD22236-123-3120</t>
  </si>
  <si>
    <t>DCE22243-187-4183</t>
  </si>
  <si>
    <t>DCX22216-403-23380</t>
  </si>
  <si>
    <t>DCD22222-090-3087</t>
  </si>
  <si>
    <t>DCD22278-299-3296</t>
  </si>
  <si>
    <t>DCL20009-540-11529</t>
  </si>
  <si>
    <t>DCE22341-346-4342</t>
  </si>
  <si>
    <t>DCX22364-501-23478</t>
  </si>
  <si>
    <t>DCM23055-509-12497</t>
  </si>
  <si>
    <t>PAYPATH03202023-2</t>
  </si>
  <si>
    <t>PAYPATH03202023</t>
  </si>
  <si>
    <t>PAYPATH03202023-3</t>
  </si>
  <si>
    <t>DCE23095-142-4138</t>
  </si>
  <si>
    <t>DCF23102-333-5328</t>
  </si>
  <si>
    <t>DCE22299-136-4132</t>
  </si>
  <si>
    <t>DCH23152-430-7423</t>
  </si>
  <si>
    <t>344.99 Receipt 2/9/26</t>
  </si>
  <si>
    <t>DCM23157-192-12180</t>
  </si>
  <si>
    <t>DCE23151-033-4029</t>
  </si>
  <si>
    <t>DCC23186-945-2943</t>
  </si>
  <si>
    <t>DCD23200-429-3426</t>
  </si>
  <si>
    <t>DCR23194-066-17049</t>
  </si>
  <si>
    <t>DCU23188-258-20238</t>
  </si>
  <si>
    <t>DCD23214-476-3473</t>
  </si>
  <si>
    <t>DCG23221-486-6480</t>
  </si>
  <si>
    <t>DUJ23228-862-45873</t>
  </si>
  <si>
    <t>CBS1945825</t>
  </si>
  <si>
    <t>DCQ23243-464-16448</t>
  </si>
  <si>
    <t>DCQ23299-962-16946</t>
  </si>
  <si>
    <t>DCR23331-617-17600</t>
  </si>
  <si>
    <t>DCH23319-893-7886</t>
  </si>
  <si>
    <t>DCA23234-135-135</t>
  </si>
  <si>
    <t>DCE23207-152-4148</t>
  </si>
  <si>
    <t>DCR23331-632-17615</t>
  </si>
  <si>
    <t>DCO23334-237-14223</t>
  </si>
  <si>
    <t>DCV24018-739-10729</t>
  </si>
  <si>
    <t>DCP24011-752-15737</t>
  </si>
  <si>
    <t>DCL24054-351-11340</t>
  </si>
  <si>
    <t xml:space="preserve">Cash </t>
  </si>
  <si>
    <t>DCC24058-731-2729</t>
  </si>
  <si>
    <t>DCC24085-044-2042</t>
  </si>
  <si>
    <t>DCC24064-290-2288</t>
  </si>
  <si>
    <t>DCE24115-335-4331</t>
  </si>
  <si>
    <t>DCK24142-765-10755</t>
  </si>
  <si>
    <t>DCH24163-414-7407</t>
  </si>
  <si>
    <t>DCF24185-643-5638</t>
  </si>
  <si>
    <t>DCB20108-219-1218</t>
  </si>
  <si>
    <t>202231444737097-1</t>
  </si>
  <si>
    <t>DCD24233-945-3942</t>
  </si>
  <si>
    <t>DCF24227-107-5102</t>
  </si>
  <si>
    <t>DCM24234-283-12271</t>
  </si>
  <si>
    <t>DCF24220-059-5054</t>
  </si>
  <si>
    <t>DCF24241-451-5446</t>
  </si>
  <si>
    <t>DCK24249-813-10803</t>
  </si>
  <si>
    <t>DCD24254-162-3159</t>
  </si>
  <si>
    <t>DCC24268-671-2669</t>
  </si>
  <si>
    <t>DCE24276-827-4823</t>
  </si>
  <si>
    <t>DCE24274-229-4225</t>
  </si>
  <si>
    <t>DUT24290-880-55901</t>
  </si>
  <si>
    <t>DCE24206-400-4396</t>
  </si>
  <si>
    <t>DCE24199-363-4359</t>
  </si>
  <si>
    <t>DCE24332-423-4419</t>
  </si>
  <si>
    <t>DCD24205-219-3216</t>
  </si>
  <si>
    <t>DCD24366-263-3260</t>
  </si>
  <si>
    <t>DCD24338-677-3674</t>
  </si>
  <si>
    <t>DCF24339-678-5673</t>
  </si>
  <si>
    <t>DCQ25058-343-16327</t>
  </si>
  <si>
    <t>DCJ24255-760-9751</t>
  </si>
  <si>
    <t>DCW25079-392-22370</t>
  </si>
  <si>
    <t>DCC21139-905-2903</t>
  </si>
  <si>
    <t>DCF25176-224-5219</t>
  </si>
  <si>
    <t>DCQ25154-357-16341</t>
  </si>
  <si>
    <t>DCF25162-749-5744</t>
  </si>
  <si>
    <t>DCC25164-651-2649</t>
  </si>
  <si>
    <t>DCF25169-831-5826</t>
  </si>
  <si>
    <t>DCH25190-452-7445</t>
  </si>
  <si>
    <t>DCQ25240-587-16571</t>
  </si>
  <si>
    <t>627 offset 6/10</t>
  </si>
  <si>
    <t>DCB25234-998-1997</t>
  </si>
  <si>
    <t>DCE25251-338-4334</t>
  </si>
  <si>
    <t>DCA25251-182-182</t>
  </si>
  <si>
    <t>DCC25297-392-2390</t>
  </si>
  <si>
    <t>Miscellaneous Receipt</t>
  </si>
  <si>
    <t>DCD25276-326-3323</t>
  </si>
  <si>
    <t>DCD25280-874-3871</t>
  </si>
  <si>
    <t>DCH25190-452-7445 CK 10298524</t>
  </si>
  <si>
    <t>DCL25294-742-11731</t>
  </si>
  <si>
    <t>DCM25290-298-12286</t>
  </si>
  <si>
    <t xml:space="preserve">Receipt applied 11/18/25 for 19,853.50, also in Jan-26 </t>
  </si>
  <si>
    <t>American Diagnostics &amp; Therape</t>
  </si>
  <si>
    <t>Receipt</t>
  </si>
  <si>
    <t>DCG20190-118-6112-1</t>
  </si>
  <si>
    <t>PAYPATH10242025</t>
  </si>
  <si>
    <t>DCT25335-301-19282</t>
  </si>
  <si>
    <t>Receipt applied 12/3/25 for 28,030.18</t>
  </si>
  <si>
    <t>DCA26113-007-11</t>
  </si>
  <si>
    <t>DCX26139-635-23620</t>
  </si>
  <si>
    <t>DCA26180-420-424</t>
  </si>
  <si>
    <t>DCC26181-659-2660</t>
  </si>
  <si>
    <t>DCD26160-300-3302</t>
  </si>
  <si>
    <t>DCE26174-064-4064</t>
  </si>
  <si>
    <t>Difference</t>
  </si>
  <si>
    <t>Account Analysis Report</t>
  </si>
  <si>
    <t>Ledger Name</t>
  </si>
  <si>
    <t>Account</t>
  </si>
  <si>
    <t>Accounting Period</t>
  </si>
  <si>
    <t>Ending Balance</t>
  </si>
  <si>
    <t>UMB_PL</t>
  </si>
  <si>
    <t>Jun-26</t>
  </si>
  <si>
    <t>Cleared</t>
  </si>
  <si>
    <t>DCC25153-626-2624</t>
  </si>
  <si>
    <t>Receipt Reverse</t>
  </si>
  <si>
    <t>DCD25252-317-3314</t>
  </si>
  <si>
    <t>DCD26147-837-3838</t>
  </si>
  <si>
    <t>DCE25120-540-4536</t>
  </si>
  <si>
    <t>DCE25189-611-4607</t>
  </si>
  <si>
    <t>DCE25295-943-4939</t>
  </si>
  <si>
    <t>Receipt applied 11/4/25 for 11,255</t>
  </si>
  <si>
    <t>DCF25183-037-5032</t>
  </si>
  <si>
    <t>DCH26006-616-7609</t>
  </si>
  <si>
    <t>DCK25196-099-10089</t>
  </si>
  <si>
    <t>DCM25218-849-12837</t>
  </si>
  <si>
    <t>DEM25230-174-48126</t>
  </si>
  <si>
    <t>DCL26075-480-11473</t>
  </si>
  <si>
    <t>Account 7135 Balance as of 7/31/2026</t>
  </si>
  <si>
    <t>DCA26211-691-695</t>
  </si>
  <si>
    <t>DCA26215-884-888</t>
  </si>
  <si>
    <t>DCB26212-459-1462</t>
  </si>
  <si>
    <t>DCP26183-119-15108</t>
  </si>
  <si>
    <t>Jul-26</t>
  </si>
  <si>
    <t>DUH26198-988-79917</t>
  </si>
  <si>
    <t>Receipts</t>
  </si>
  <si>
    <t>Receivables</t>
  </si>
  <si>
    <t>Misc Receipts</t>
  </si>
  <si>
    <t>DCP26204-499-15488</t>
  </si>
  <si>
    <t>DCM26202-058-12050</t>
  </si>
  <si>
    <t>DCL26196-730-11725</t>
  </si>
  <si>
    <t>DCK26189-061-10058</t>
  </si>
  <si>
    <t>DCE26203-912-4914</t>
  </si>
  <si>
    <t>DCD26209-286-3286</t>
  </si>
  <si>
    <t>DCC26194-759-2761</t>
  </si>
  <si>
    <t>DCB26210-008-1013</t>
  </si>
  <si>
    <t>Event Class</t>
  </si>
  <si>
    <t>Journal Line Accounted Credit Amount(USD)</t>
  </si>
  <si>
    <t>Journal Line Accounted Debit Amount(USD)</t>
  </si>
  <si>
    <t>Journal Line Entered Debit Amount</t>
  </si>
  <si>
    <t>Journal Line Entered Credit Amount</t>
  </si>
  <si>
    <t>Transaction Number</t>
  </si>
  <si>
    <t>Accounting Date</t>
  </si>
  <si>
    <t>Category</t>
  </si>
  <si>
    <t>Source</t>
  </si>
  <si>
    <t>Account 7135 Balance as of 8/31/2026</t>
  </si>
  <si>
    <t>Aug-26</t>
  </si>
  <si>
    <t>DCQ26239-016-16003</t>
  </si>
  <si>
    <t>DCB26240-594-1596</t>
  </si>
  <si>
    <t>DCA26219-020-24</t>
  </si>
  <si>
    <t>DCE26238-924-4925</t>
  </si>
  <si>
    <t>DCC26237-186-2188</t>
  </si>
  <si>
    <t>DCW26232-184-22166</t>
  </si>
  <si>
    <t>DCI26230-303-8299</t>
  </si>
  <si>
    <t>DCB26231-242-1247</t>
  </si>
  <si>
    <t>DCD26225-970-3971</t>
  </si>
  <si>
    <t>DCC26226-801-2803</t>
  </si>
  <si>
    <t>DCC26223-839-2842</t>
  </si>
  <si>
    <t>DCB26224-610-1615</t>
  </si>
  <si>
    <t>DCB26222-075-1078</t>
  </si>
  <si>
    <t>DCE26217-753-4755</t>
  </si>
  <si>
    <t>DCC26243-419-2420</t>
  </si>
  <si>
    <t>Ledger</t>
  </si>
  <si>
    <t>Sep-26</t>
  </si>
  <si>
    <t>DCD26265-800-3801</t>
  </si>
  <si>
    <t>DCK26264-206-10200</t>
  </si>
  <si>
    <t>DCK26260-512-10512</t>
  </si>
  <si>
    <t>DCM26254-527-12519</t>
  </si>
  <si>
    <t>DCD26252-008-3009</t>
  </si>
  <si>
    <t>DCH26253-432-7432</t>
  </si>
  <si>
    <t>DCD26251-317-3318</t>
  </si>
  <si>
    <t>DCJ26247-575-9570</t>
  </si>
  <si>
    <t>DCE26273-292-4294</t>
  </si>
  <si>
    <t>DCC26272-647-2649</t>
  </si>
  <si>
    <t>Journal Line Accounted Debit Amount</t>
  </si>
  <si>
    <t>Journal Line Accounted Credit Amount</t>
  </si>
  <si>
    <t>Account 7135 Balance as of 9/30/2026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</si>
</sst>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.00"/>
    <numFmt numFmtId="165" formatCode="mm/dd/yyyy"/>
  </numFmts>
  <fonts count="19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0"/>
      <color theme="1"/>
      <name val="Calibri"/>
      <family val="2"/>
    </font>
    <font>
      <sz val="10"/>
      <color theme="1"/>
      <name val="Times New Roman"/>
      <family val="1"/>
    </font>
    <font>
      <b/>
      <u/>
      <sz val="10"/>
      <color theme="1"/>
      <name val="Times New Roman"/>
      <family val="1"/>
    </font>
    <font>
      <u/>
      <sz val="10"/>
      <name val="Times New Roman"/>
      <family val="1"/>
    </font>
    <font>
      <u/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sz val="11"/>
      <color theme="1"/>
      <name val="Calibri"/>
      <family val="2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1"/>
      <color theme="1"/>
      <name val="Calibri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0F4FA"/>
      </patternFill>
    </fill>
    <fill>
      <patternFill patternType="solid">
        <fgColor rgb="FFFF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auto="1"/>
      </top>
      <bottom style="double">
        <color auto="1"/>
      </bottom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2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43" fontId="13" fillId="0" borderId="0" applyFont="0" applyFill="0" applyBorder="0" applyAlignment="0" applyProtection="0"/>
    <xf numFmtId="43" fontId="18" fillId="0" borderId="0" applyFont="0" applyFill="0" applyBorder="0" applyAlignment="0" applyProtection="0"/>
  </cellStyleXfs>
  <cellXfs count="88">
    <xf numFmtId="0" fontId="0" fillId="0" borderId="0" xfId="0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/>
    </xf>
    <xf numFmtId="40" fontId="5" fillId="0" borderId="0" xfId="0" applyNumberFormat="1" applyFont="1" applyAlignment="1">
      <alignment horizontal="right"/>
    </xf>
    <xf numFmtId="0" fontId="6" fillId="0" borderId="0" xfId="0" applyFont="1" applyAlignment="1">
      <alignment horizontal="left" shrinkToFit="1"/>
    </xf>
    <xf numFmtId="40" fontId="6" fillId="0" borderId="0" xfId="0" applyNumberFormat="1" applyFont="1" applyAlignment="1">
      <alignment horizontal="right"/>
    </xf>
    <xf numFmtId="0" fontId="7" fillId="0" borderId="0" xfId="0" applyFont="1" applyAlignment="1">
      <alignment horizontal="center" shrinkToFit="1"/>
    </xf>
    <xf numFmtId="0" fontId="8" fillId="0" borderId="0" xfId="1" applyFont="1" applyAlignment="1">
      <alignment horizontal="center"/>
    </xf>
    <xf numFmtId="0" fontId="9" fillId="0" borderId="0" xfId="0" applyFont="1" applyAlignment="1">
      <alignment horizontal="center"/>
    </xf>
    <xf numFmtId="14" fontId="9" fillId="0" borderId="0" xfId="0" applyNumberFormat="1" applyFont="1" applyAlignment="1">
      <alignment horizontal="center"/>
    </xf>
    <xf numFmtId="164" fontId="8" fillId="0" borderId="0" xfId="1" applyNumberFormat="1" applyFont="1" applyAlignment="1">
      <alignment horizontal="center"/>
    </xf>
    <xf numFmtId="0" fontId="3" fillId="0" borderId="0" xfId="1" applyFont="1" applyAlignment="1">
      <alignment horizontal="left"/>
    </xf>
    <xf numFmtId="165" fontId="6" fillId="0" borderId="0" xfId="2" applyNumberFormat="1" applyFont="1"/>
    <xf numFmtId="49" fontId="6" fillId="0" borderId="0" xfId="2" applyNumberFormat="1" applyFont="1" applyAlignment="1">
      <alignment horizontal="left"/>
    </xf>
    <xf numFmtId="14" fontId="3" fillId="0" borderId="0" xfId="1" applyNumberFormat="1" applyFont="1" applyAlignment="1">
      <alignment horizontal="left"/>
    </xf>
    <xf numFmtId="40" fontId="3" fillId="0" borderId="0" xfId="1" applyNumberFormat="1" applyFont="1" applyAlignment="1">
      <alignment horizontal="right"/>
    </xf>
    <xf numFmtId="0" fontId="6" fillId="0" borderId="0" xfId="0" applyFont="1" applyAlignment="1">
      <alignment horizontal="left"/>
    </xf>
    <xf numFmtId="49" fontId="6" fillId="0" borderId="0" xfId="3" applyNumberFormat="1" applyFont="1" applyAlignment="1">
      <alignment horizontal="left"/>
    </xf>
    <xf numFmtId="14" fontId="6" fillId="0" borderId="0" xfId="0" applyNumberFormat="1" applyFont="1" applyAlignment="1">
      <alignment horizontal="left"/>
    </xf>
    <xf numFmtId="49" fontId="10" fillId="0" borderId="0" xfId="4" applyNumberFormat="1" applyFont="1" applyAlignment="1">
      <alignment horizontal="left"/>
    </xf>
    <xf numFmtId="49" fontId="6" fillId="0" borderId="0" xfId="5" applyNumberFormat="1" applyFont="1" applyAlignment="1">
      <alignment horizontal="left"/>
    </xf>
    <xf numFmtId="165" fontId="6" fillId="0" borderId="0" xfId="6" applyNumberFormat="1" applyFont="1"/>
    <xf numFmtId="49" fontId="6" fillId="0" borderId="0" xfId="6" applyNumberFormat="1" applyFont="1" applyAlignment="1">
      <alignment horizontal="left"/>
    </xf>
    <xf numFmtId="165" fontId="6" fillId="0" borderId="0" xfId="4" applyNumberFormat="1" applyFont="1"/>
    <xf numFmtId="165" fontId="6" fillId="0" borderId="0" xfId="7" applyNumberFormat="1" applyFont="1"/>
    <xf numFmtId="49" fontId="6" fillId="0" borderId="0" xfId="7" applyNumberFormat="1" applyFont="1" applyAlignment="1">
      <alignment horizontal="left"/>
    </xf>
    <xf numFmtId="49" fontId="10" fillId="0" borderId="0" xfId="7" applyNumberFormat="1" applyFont="1" applyAlignment="1">
      <alignment horizontal="left"/>
    </xf>
    <xf numFmtId="49" fontId="6" fillId="0" borderId="0" xfId="8" applyNumberFormat="1" applyFont="1" applyAlignment="1">
      <alignment horizontal="left"/>
    </xf>
    <xf numFmtId="40" fontId="3" fillId="0" borderId="0" xfId="1" applyNumberFormat="1" applyFont="1" applyAlignment="1">
      <alignment horizontal="left"/>
    </xf>
    <xf numFmtId="165" fontId="6" fillId="0" borderId="0" xfId="8" applyNumberFormat="1" applyFont="1"/>
    <xf numFmtId="49" fontId="10" fillId="0" borderId="0" xfId="8" applyNumberFormat="1" applyFont="1" applyAlignment="1">
      <alignment horizontal="left"/>
    </xf>
    <xf numFmtId="0" fontId="6" fillId="0" borderId="0" xfId="7" applyFont="1" applyAlignment="1">
      <alignment horizontal="left"/>
    </xf>
    <xf numFmtId="165" fontId="6" fillId="0" borderId="0" xfId="2" applyNumberFormat="1" applyFont="1" applyAlignment="1">
      <alignment horizontal="right"/>
    </xf>
    <xf numFmtId="49" fontId="6" fillId="0" borderId="0" xfId="7" applyNumberFormat="1" applyFont="1"/>
    <xf numFmtId="2" fontId="3" fillId="0" borderId="0" xfId="1" applyNumberFormat="1" applyFont="1"/>
    <xf numFmtId="0" fontId="5" fillId="0" borderId="0" xfId="0" applyFont="1"/>
    <xf numFmtId="40" fontId="3" fillId="0" borderId="0" xfId="1" applyNumberFormat="1" applyFont="1"/>
    <xf numFmtId="14" fontId="5" fillId="0" borderId="0" xfId="0" applyNumberFormat="1" applyFont="1"/>
    <xf numFmtId="0" fontId="3" fillId="2" borderId="0" xfId="1" applyFont="1" applyFill="1"/>
    <xf numFmtId="14" fontId="0" fillId="0" borderId="0" xfId="0" applyNumberFormat="1"/>
    <xf numFmtId="40" fontId="3" fillId="0" borderId="1" xfId="1" applyNumberFormat="1" applyFont="1" applyBorder="1" applyAlignment="1">
      <alignment horizontal="right"/>
    </xf>
    <xf numFmtId="164" fontId="3" fillId="0" borderId="0" xfId="1" applyNumberFormat="1" applyFont="1" applyAlignment="1">
      <alignment horizontal="right"/>
    </xf>
    <xf numFmtId="0" fontId="11" fillId="0" borderId="0" xfId="0" applyFont="1" applyAlignment="1">
      <alignment horizontal="center" vertical="top" wrapText="1"/>
    </xf>
    <xf numFmtId="0" fontId="12" fillId="3" borderId="2" xfId="0" applyFont="1" applyFill="1" applyBorder="1" applyAlignment="1">
      <alignment horizontal="left" vertical="top" wrapText="1"/>
    </xf>
    <xf numFmtId="0" fontId="12" fillId="3" borderId="3" xfId="0" applyFont="1" applyFill="1" applyBorder="1" applyAlignment="1">
      <alignment horizontal="right" vertical="top" wrapText="1"/>
    </xf>
    <xf numFmtId="0" fontId="11" fillId="4" borderId="4" xfId="0" applyFont="1" applyFill="1" applyBorder="1" applyAlignment="1">
      <alignment horizontal="left" vertical="top" wrapText="1"/>
    </xf>
    <xf numFmtId="4" fontId="11" fillId="4" borderId="5" xfId="0" applyNumberFormat="1" applyFont="1" applyFill="1" applyBorder="1" applyAlignment="1">
      <alignment horizontal="right" vertical="top" wrapText="1"/>
    </xf>
    <xf numFmtId="16" fontId="11" fillId="4" borderId="4" xfId="0" applyNumberFormat="1" applyFont="1" applyFill="1" applyBorder="1" applyAlignment="1">
      <alignment horizontal="left" vertical="top" wrapText="1"/>
    </xf>
    <xf numFmtId="165" fontId="14" fillId="0" borderId="0" xfId="2" applyNumberFormat="1" applyFont="1"/>
    <xf numFmtId="49" fontId="14" fillId="0" borderId="0" xfId="2" applyNumberFormat="1" applyFont="1" applyAlignment="1">
      <alignment horizontal="left"/>
    </xf>
    <xf numFmtId="14" fontId="15" fillId="0" borderId="0" xfId="1" applyNumberFormat="1" applyFont="1" applyAlignment="1">
      <alignment horizontal="left"/>
    </xf>
    <xf numFmtId="40" fontId="16" fillId="0" borderId="0" xfId="0" applyNumberFormat="1" applyFont="1" applyAlignment="1">
      <alignment horizontal="right"/>
    </xf>
    <xf numFmtId="40" fontId="15" fillId="0" borderId="0" xfId="1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1" applyFont="1" applyAlignment="1">
      <alignment horizontal="left"/>
    </xf>
    <xf numFmtId="49" fontId="14" fillId="0" borderId="0" xfId="3" applyNumberFormat="1" applyFont="1" applyAlignment="1">
      <alignment horizontal="left"/>
    </xf>
    <xf numFmtId="14" fontId="14" fillId="0" borderId="0" xfId="0" applyNumberFormat="1" applyFont="1" applyAlignment="1">
      <alignment horizontal="left"/>
    </xf>
    <xf numFmtId="49" fontId="17" fillId="0" borderId="0" xfId="4" applyNumberFormat="1" applyFont="1" applyAlignment="1">
      <alignment horizontal="left"/>
    </xf>
    <xf numFmtId="49" fontId="14" fillId="0" borderId="0" xfId="5" applyNumberFormat="1" applyFont="1" applyAlignment="1">
      <alignment horizontal="left"/>
    </xf>
    <xf numFmtId="165" fontId="14" fillId="0" borderId="0" xfId="6" applyNumberFormat="1" applyFont="1"/>
    <xf numFmtId="49" fontId="14" fillId="0" borderId="0" xfId="6" applyNumberFormat="1" applyFont="1" applyAlignment="1">
      <alignment horizontal="left"/>
    </xf>
    <xf numFmtId="165" fontId="14" fillId="0" borderId="0" xfId="4" applyNumberFormat="1" applyFont="1"/>
    <xf numFmtId="165" fontId="14" fillId="0" borderId="0" xfId="7" applyNumberFormat="1" applyFont="1"/>
    <xf numFmtId="49" fontId="14" fillId="0" borderId="0" xfId="7" applyNumberFormat="1" applyFont="1" applyAlignment="1">
      <alignment horizontal="left"/>
    </xf>
    <xf numFmtId="49" fontId="17" fillId="0" borderId="0" xfId="7" applyNumberFormat="1" applyFont="1" applyAlignment="1">
      <alignment horizontal="left"/>
    </xf>
    <xf numFmtId="49" fontId="14" fillId="0" borderId="0" xfId="8" applyNumberFormat="1" applyFont="1" applyAlignment="1">
      <alignment horizontal="left"/>
    </xf>
    <xf numFmtId="165" fontId="14" fillId="0" borderId="0" xfId="8" applyNumberFormat="1" applyFont="1"/>
    <xf numFmtId="49" fontId="17" fillId="0" borderId="0" xfId="8" applyNumberFormat="1" applyFont="1" applyAlignment="1">
      <alignment horizontal="left"/>
    </xf>
    <xf numFmtId="0" fontId="14" fillId="0" borderId="0" xfId="7" applyFont="1" applyAlignment="1">
      <alignment horizontal="left"/>
    </xf>
    <xf numFmtId="165" fontId="14" fillId="0" borderId="0" xfId="2" applyNumberFormat="1" applyFont="1" applyAlignment="1">
      <alignment horizontal="right"/>
    </xf>
    <xf numFmtId="49" fontId="14" fillId="0" borderId="0" xfId="7" applyNumberFormat="1" applyFont="1"/>
    <xf numFmtId="0" fontId="15" fillId="0" borderId="0" xfId="1" applyFont="1"/>
    <xf numFmtId="40" fontId="14" fillId="0" borderId="0" xfId="0" applyNumberFormat="1" applyFont="1" applyAlignment="1">
      <alignment horizontal="right"/>
    </xf>
    <xf numFmtId="0" fontId="16" fillId="0" borderId="0" xfId="0" applyFont="1"/>
    <xf numFmtId="40" fontId="15" fillId="0" borderId="0" xfId="1" applyNumberFormat="1" applyFont="1"/>
    <xf numFmtId="14" fontId="16" fillId="0" borderId="0" xfId="0" applyNumberFormat="1" applyFont="1"/>
    <xf numFmtId="0" fontId="15" fillId="2" borderId="0" xfId="1" applyFont="1" applyFill="1"/>
    <xf numFmtId="0" fontId="13" fillId="0" borderId="0" xfId="9"/>
    <xf numFmtId="43" fontId="0" fillId="5" borderId="0" xfId="10" applyFont="1" applyFill="1"/>
    <xf numFmtId="14" fontId="13" fillId="0" borderId="0" xfId="9" applyNumberFormat="1"/>
    <xf numFmtId="43" fontId="0" fillId="0" borderId="0" xfId="10" applyFont="1"/>
    <xf numFmtId="43" fontId="0" fillId="6" borderId="0" xfId="10" applyFont="1" applyFill="1"/>
    <xf numFmtId="43" fontId="0" fillId="0" borderId="0" xfId="11" applyFont="1"/>
    <xf numFmtId="0" fontId="0" fillId="0" borderId="0" xfId="0" applyAlignment="1">
      <alignment horizontal="right"/>
    </xf>
    <xf numFmtId="43" fontId="0" fillId="5" borderId="0" xfId="11" applyFont="1" applyFill="1"/>
    <xf numFmtId="43" fontId="0" fillId="7" borderId="0" xfId="11" applyFont="1" applyFill="1"/>
    <xf numFmtId="43" fontId="0" fillId="8" borderId="0" xfId="11" applyFont="1" applyFill="1"/>
  </cellXfs>
  <cellStyles count="12">
    <cellStyle name="Comma" xfId="11" builtinId="3"/>
    <cellStyle name="Comma 2" xfId="10" xr:uid="{BD4FCD80-224A-41E6-88B2-064E04C4DF03}"/>
    <cellStyle name="Normal" xfId="0" builtinId="0"/>
    <cellStyle name="Normal 11" xfId="5" xr:uid="{ECCA2209-BBF6-465C-B778-AA7CEA8E1D77}"/>
    <cellStyle name="Normal 12" xfId="3" xr:uid="{5B03B16D-3EA2-42D3-B007-1CB4B63360CD}"/>
    <cellStyle name="Normal 17" xfId="6" xr:uid="{326F33B0-9CCE-41B7-B53B-471F2596F49C}"/>
    <cellStyle name="Normal 19" xfId="7" xr:uid="{0712B7E1-617F-4AAC-B2CC-A026FFA59286}"/>
    <cellStyle name="Normal 2" xfId="1" xr:uid="{326C893E-D74D-4A6F-9D78-669B88B09A9B}"/>
    <cellStyle name="Normal 20" xfId="8" xr:uid="{2B4B923D-0D7A-4372-BC30-DAA21BA80842}"/>
    <cellStyle name="Normal 3" xfId="9" xr:uid="{964BD9D0-854C-41A9-96DD-20E2091D219D}"/>
    <cellStyle name="Normal 7" xfId="4" xr:uid="{58955744-74C6-4178-8E94-ADC24DB14800}"/>
    <cellStyle name="Normal 8" xfId="2" xr:uid="{1AA7A891-0FCD-4489-A62D-9609294F9F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27</xdr:row>
      <xdr:rowOff>0</xdr:rowOff>
    </xdr:from>
    <xdr:to>
      <xdr:col>8</xdr:col>
      <xdr:colOff>587482</xdr:colOff>
      <xdr:row>30</xdr:row>
      <xdr:rowOff>173460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FFD660F-DD80-DEB9-8A0B-0C623257DE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5143500"/>
          <a:ext cx="5315692" cy="7525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64D51-E301-49FC-A38C-4562F06D7DA8}">
  <dimension ref="A1:H247"/>
  <sheetViews>
    <sheetView tabSelected="1" zoomScaleNormal="100" workbookViewId="0">
      <pane xSplit="1" ySplit="4" topLeftCell="B189" activePane="bottomRight" state="frozen"/>
      <selection pane="topRight" activeCell="B1" sqref="B1"/>
      <selection pane="bottomLeft" activeCell="A5" sqref="A5"/>
      <selection pane="bottomRight" activeCell="B203" sqref="B203"/>
    </sheetView>
  </sheetViews>
  <sheetFormatPr defaultColWidth="10.33203125" defaultRowHeight="13.2" x14ac:dyDescent="0.25"/>
  <cols>
    <col min="1" max="1" width="11.33203125" style="1" bestFit="1" customWidth="1"/>
    <col min="2" max="2" width="37.44140625" style="1" customWidth="1"/>
    <col min="3" max="3" width="26.44140625" style="12" bestFit="1" customWidth="1"/>
    <col min="4" max="4" width="13.44140625" style="42" customWidth="1"/>
    <col min="5" max="5" width="38.44140625" style="1" bestFit="1" customWidth="1"/>
    <col min="6" max="6" width="15.33203125" style="1" bestFit="1" customWidth="1"/>
    <col min="7" max="7" width="16" style="1" bestFit="1" customWidth="1"/>
    <col min="8" max="8" width="8.6640625" style="1" bestFit="1" customWidth="1"/>
    <col min="9" max="16384" width="10.33203125" style="1"/>
  </cols>
  <sheetData>
    <row r="1" spans="1:4" ht="13.8" x14ac:dyDescent="0.3">
      <c r="B1" s="2" t="s">
        <v>289</v>
      </c>
      <c r="C1" s="3"/>
      <c r="D1" s="4">
        <f>D208</f>
        <v>-805116.4</v>
      </c>
    </row>
    <row r="2" spans="1:4" x14ac:dyDescent="0.25">
      <c r="B2" s="5" t="s">
        <v>1</v>
      </c>
      <c r="C2" s="5"/>
      <c r="D2" s="6"/>
    </row>
    <row r="3" spans="1:4" x14ac:dyDescent="0.25">
      <c r="B3" s="2" t="s">
        <v>2</v>
      </c>
      <c r="C3" s="7"/>
      <c r="D3" s="6"/>
    </row>
    <row r="4" spans="1:4" s="12" customFormat="1" x14ac:dyDescent="0.25">
      <c r="A4" s="8" t="s">
        <v>3</v>
      </c>
      <c r="B4" s="9" t="s">
        <v>4</v>
      </c>
      <c r="C4" s="10" t="s">
        <v>5</v>
      </c>
      <c r="D4" s="11" t="s">
        <v>6</v>
      </c>
    </row>
    <row r="5" spans="1:4" s="12" customFormat="1" ht="15.6" x14ac:dyDescent="0.3">
      <c r="A5" s="49">
        <v>43738</v>
      </c>
      <c r="B5" s="50" t="s">
        <v>7</v>
      </c>
      <c r="C5" s="51"/>
      <c r="D5" s="52">
        <v>32923.410000000003</v>
      </c>
    </row>
    <row r="6" spans="1:4" s="12" customFormat="1" ht="15.6" x14ac:dyDescent="0.3">
      <c r="A6" s="49">
        <v>43741</v>
      </c>
      <c r="B6" s="50" t="s">
        <v>8</v>
      </c>
      <c r="C6" s="51"/>
      <c r="D6" s="53">
        <v>72</v>
      </c>
    </row>
    <row r="7" spans="1:4" s="12" customFormat="1" ht="15.6" x14ac:dyDescent="0.3">
      <c r="A7" s="49">
        <v>43746</v>
      </c>
      <c r="B7" s="54" t="s">
        <v>9</v>
      </c>
      <c r="C7" s="55" t="s">
        <v>10</v>
      </c>
      <c r="D7" s="52">
        <v>-2500</v>
      </c>
    </row>
    <row r="8" spans="1:4" s="12" customFormat="1" ht="15.6" x14ac:dyDescent="0.3">
      <c r="A8" s="49">
        <v>43781</v>
      </c>
      <c r="B8" s="56" t="s">
        <v>11</v>
      </c>
      <c r="C8" s="57"/>
      <c r="D8" s="52">
        <v>3784.89</v>
      </c>
    </row>
    <row r="9" spans="1:4" s="12" customFormat="1" ht="15.6" x14ac:dyDescent="0.3">
      <c r="A9" s="49">
        <v>43809</v>
      </c>
      <c r="B9" s="54" t="s">
        <v>12</v>
      </c>
      <c r="C9" s="58" t="s">
        <v>10</v>
      </c>
      <c r="D9" s="52">
        <v>-797.24</v>
      </c>
    </row>
    <row r="10" spans="1:4" s="12" customFormat="1" ht="15.6" x14ac:dyDescent="0.3">
      <c r="A10" s="49">
        <v>43812</v>
      </c>
      <c r="B10" s="56" t="s">
        <v>13</v>
      </c>
      <c r="C10" s="57"/>
      <c r="D10" s="52">
        <v>4970.7299999999996</v>
      </c>
    </row>
    <row r="11" spans="1:4" s="12" customFormat="1" ht="15.6" x14ac:dyDescent="0.3">
      <c r="A11" s="49">
        <v>43861</v>
      </c>
      <c r="B11" s="56" t="s">
        <v>14</v>
      </c>
      <c r="C11" s="59"/>
      <c r="D11" s="52">
        <v>1712</v>
      </c>
    </row>
    <row r="12" spans="1:4" s="12" customFormat="1" ht="15.6" x14ac:dyDescent="0.3">
      <c r="A12" s="49">
        <v>43882</v>
      </c>
      <c r="B12" s="54" t="s">
        <v>15</v>
      </c>
      <c r="C12" s="57" t="s">
        <v>10</v>
      </c>
      <c r="D12" s="52">
        <v>-815.42</v>
      </c>
    </row>
    <row r="13" spans="1:4" s="12" customFormat="1" ht="15.6" x14ac:dyDescent="0.3">
      <c r="A13" s="49">
        <v>43937</v>
      </c>
      <c r="B13" s="54" t="s">
        <v>16</v>
      </c>
      <c r="C13" s="57" t="s">
        <v>17</v>
      </c>
      <c r="D13" s="52">
        <v>-14400</v>
      </c>
    </row>
    <row r="14" spans="1:4" s="12" customFormat="1" ht="15.6" x14ac:dyDescent="0.3">
      <c r="A14" s="49">
        <v>43993</v>
      </c>
      <c r="B14" s="54" t="s">
        <v>18</v>
      </c>
      <c r="C14" s="57" t="s">
        <v>10</v>
      </c>
      <c r="D14" s="52">
        <v>-52439.979999999894</v>
      </c>
    </row>
    <row r="15" spans="1:4" s="12" customFormat="1" ht="15.6" x14ac:dyDescent="0.3">
      <c r="A15" s="49">
        <v>44007</v>
      </c>
      <c r="B15" s="54" t="s">
        <v>19</v>
      </c>
      <c r="C15" s="57" t="s">
        <v>10</v>
      </c>
      <c r="D15" s="52">
        <v>-85819</v>
      </c>
    </row>
    <row r="16" spans="1:4" s="12" customFormat="1" ht="15.6" x14ac:dyDescent="0.3">
      <c r="A16" s="60">
        <v>44011</v>
      </c>
      <c r="B16" s="61" t="s">
        <v>20</v>
      </c>
      <c r="C16" s="51" t="s">
        <v>10</v>
      </c>
      <c r="D16" s="53">
        <v>125564.9</v>
      </c>
    </row>
    <row r="17" spans="1:4" s="12" customFormat="1" ht="15.6" x14ac:dyDescent="0.3">
      <c r="A17" s="49">
        <v>44021</v>
      </c>
      <c r="B17" s="54" t="s">
        <v>21</v>
      </c>
      <c r="C17" s="57" t="s">
        <v>10</v>
      </c>
      <c r="D17" s="52">
        <v>-25120.31</v>
      </c>
    </row>
    <row r="18" spans="1:4" s="12" customFormat="1" ht="15.6" x14ac:dyDescent="0.3">
      <c r="A18" s="49">
        <v>44036</v>
      </c>
      <c r="B18" s="54" t="s">
        <v>22</v>
      </c>
      <c r="C18" s="57" t="s">
        <v>10</v>
      </c>
      <c r="D18" s="52">
        <v>-2635.5</v>
      </c>
    </row>
    <row r="19" spans="1:4" s="12" customFormat="1" ht="15.6" x14ac:dyDescent="0.3">
      <c r="A19" s="49">
        <v>44047</v>
      </c>
      <c r="B19" s="54" t="s">
        <v>23</v>
      </c>
      <c r="C19" s="57" t="s">
        <v>10</v>
      </c>
      <c r="D19" s="52">
        <v>-20000</v>
      </c>
    </row>
    <row r="20" spans="1:4" s="12" customFormat="1" ht="15.6" x14ac:dyDescent="0.3">
      <c r="A20" s="49">
        <v>44049</v>
      </c>
      <c r="B20" s="54" t="s">
        <v>24</v>
      </c>
      <c r="C20" s="57" t="s">
        <v>10</v>
      </c>
      <c r="D20" s="52">
        <v>-3269</v>
      </c>
    </row>
    <row r="21" spans="1:4" s="12" customFormat="1" ht="15.6" x14ac:dyDescent="0.3">
      <c r="A21" s="62">
        <v>44054</v>
      </c>
      <c r="B21" s="56" t="s">
        <v>25</v>
      </c>
      <c r="C21" s="51" t="s">
        <v>26</v>
      </c>
      <c r="D21" s="52">
        <v>691</v>
      </c>
    </row>
    <row r="22" spans="1:4" s="12" customFormat="1" ht="15.6" x14ac:dyDescent="0.3">
      <c r="A22" s="49">
        <v>44054</v>
      </c>
      <c r="B22" s="54" t="s">
        <v>27</v>
      </c>
      <c r="C22" s="57" t="s">
        <v>28</v>
      </c>
      <c r="D22" s="52">
        <v>-50000</v>
      </c>
    </row>
    <row r="23" spans="1:4" s="12" customFormat="1" ht="15.6" x14ac:dyDescent="0.3">
      <c r="A23" s="49">
        <v>44056</v>
      </c>
      <c r="B23" s="54" t="s">
        <v>29</v>
      </c>
      <c r="C23" s="57" t="s">
        <v>10</v>
      </c>
      <c r="D23" s="52">
        <v>-1815.46</v>
      </c>
    </row>
    <row r="24" spans="1:4" s="12" customFormat="1" ht="15.6" x14ac:dyDescent="0.3">
      <c r="A24" s="49">
        <v>44063</v>
      </c>
      <c r="B24" s="54" t="s">
        <v>30</v>
      </c>
      <c r="C24" s="57" t="s">
        <v>10</v>
      </c>
      <c r="D24" s="52">
        <v>-7315.67</v>
      </c>
    </row>
    <row r="25" spans="1:4" s="12" customFormat="1" ht="15.6" x14ac:dyDescent="0.3">
      <c r="A25" s="62">
        <v>44067</v>
      </c>
      <c r="B25" s="56" t="s">
        <v>31</v>
      </c>
      <c r="C25" s="51" t="s">
        <v>10</v>
      </c>
      <c r="D25" s="52">
        <v>1597.46</v>
      </c>
    </row>
    <row r="26" spans="1:4" s="12" customFormat="1" ht="15.6" x14ac:dyDescent="0.3">
      <c r="A26" s="62">
        <v>44070</v>
      </c>
      <c r="B26" s="56" t="s">
        <v>32</v>
      </c>
      <c r="C26" s="51" t="s">
        <v>26</v>
      </c>
      <c r="D26" s="53">
        <v>52</v>
      </c>
    </row>
    <row r="27" spans="1:4" s="12" customFormat="1" ht="15.6" x14ac:dyDescent="0.3">
      <c r="A27" s="49">
        <v>44077</v>
      </c>
      <c r="B27" s="54" t="s">
        <v>33</v>
      </c>
      <c r="C27" s="57" t="s">
        <v>10</v>
      </c>
      <c r="D27" s="52">
        <v>-0.03</v>
      </c>
    </row>
    <row r="28" spans="1:4" s="12" customFormat="1" ht="15.6" x14ac:dyDescent="0.3">
      <c r="A28" s="63">
        <v>44089</v>
      </c>
      <c r="B28" s="64" t="s">
        <v>34</v>
      </c>
      <c r="C28" s="65" t="s">
        <v>26</v>
      </c>
      <c r="D28" s="52">
        <v>1000</v>
      </c>
    </row>
    <row r="29" spans="1:4" s="12" customFormat="1" ht="15.6" x14ac:dyDescent="0.3">
      <c r="A29" s="49">
        <v>44091</v>
      </c>
      <c r="B29" s="54" t="s">
        <v>35</v>
      </c>
      <c r="C29" s="57" t="s">
        <v>10</v>
      </c>
      <c r="D29" s="52">
        <v>-1355.32</v>
      </c>
    </row>
    <row r="30" spans="1:4" s="12" customFormat="1" ht="15.6" x14ac:dyDescent="0.3">
      <c r="A30" s="63">
        <v>44096</v>
      </c>
      <c r="B30" s="64" t="s">
        <v>36</v>
      </c>
      <c r="C30" s="65" t="s">
        <v>10</v>
      </c>
      <c r="D30" s="52">
        <v>3000</v>
      </c>
    </row>
    <row r="31" spans="1:4" s="12" customFormat="1" ht="15.6" x14ac:dyDescent="0.3">
      <c r="A31" s="62">
        <v>44097</v>
      </c>
      <c r="B31" s="56" t="s">
        <v>37</v>
      </c>
      <c r="C31" s="51" t="s">
        <v>26</v>
      </c>
      <c r="D31" s="52">
        <v>1469</v>
      </c>
    </row>
    <row r="32" spans="1:4" s="12" customFormat="1" ht="15.6" x14ac:dyDescent="0.3">
      <c r="A32" s="63">
        <v>44099</v>
      </c>
      <c r="B32" s="64" t="s">
        <v>38</v>
      </c>
      <c r="C32" s="65" t="s">
        <v>10</v>
      </c>
      <c r="D32" s="52">
        <v>6000</v>
      </c>
    </row>
    <row r="33" spans="1:5" s="12" customFormat="1" ht="15.6" x14ac:dyDescent="0.3">
      <c r="A33" s="49">
        <v>44104</v>
      </c>
      <c r="B33" s="54" t="s">
        <v>39</v>
      </c>
      <c r="C33" s="57" t="s">
        <v>10</v>
      </c>
      <c r="D33" s="52">
        <v>-350</v>
      </c>
    </row>
    <row r="34" spans="1:5" s="12" customFormat="1" ht="15.6" x14ac:dyDescent="0.3">
      <c r="A34" s="49">
        <v>44112</v>
      </c>
      <c r="B34" s="54" t="s">
        <v>40</v>
      </c>
      <c r="C34" s="57" t="s">
        <v>10</v>
      </c>
      <c r="D34" s="52">
        <v>-15787.56</v>
      </c>
    </row>
    <row r="35" spans="1:5" s="12" customFormat="1" ht="15.6" x14ac:dyDescent="0.3">
      <c r="A35" s="49">
        <v>44120</v>
      </c>
      <c r="B35" s="54" t="s">
        <v>41</v>
      </c>
      <c r="C35" s="57" t="s">
        <v>10</v>
      </c>
      <c r="D35" s="52">
        <v>-22378.9</v>
      </c>
    </row>
    <row r="36" spans="1:5" s="12" customFormat="1" ht="15.6" x14ac:dyDescent="0.3">
      <c r="A36" s="49">
        <v>44126</v>
      </c>
      <c r="B36" s="54" t="s">
        <v>42</v>
      </c>
      <c r="C36" s="57" t="s">
        <v>10</v>
      </c>
      <c r="D36" s="52">
        <v>-2438.3200000000002</v>
      </c>
    </row>
    <row r="37" spans="1:5" s="12" customFormat="1" ht="15.6" x14ac:dyDescent="0.3">
      <c r="A37" s="49">
        <v>44155</v>
      </c>
      <c r="B37" s="66" t="s">
        <v>43</v>
      </c>
      <c r="C37" s="57" t="s">
        <v>10</v>
      </c>
      <c r="D37" s="52">
        <v>-430</v>
      </c>
      <c r="E37" s="29"/>
    </row>
    <row r="38" spans="1:5" s="12" customFormat="1" ht="15.6" x14ac:dyDescent="0.3">
      <c r="A38" s="67">
        <v>44165</v>
      </c>
      <c r="B38" s="66" t="s">
        <v>44</v>
      </c>
      <c r="C38" s="68" t="s">
        <v>10</v>
      </c>
      <c r="D38" s="52">
        <v>8910</v>
      </c>
      <c r="E38" s="16"/>
    </row>
    <row r="39" spans="1:5" s="12" customFormat="1" ht="15.6" x14ac:dyDescent="0.3">
      <c r="A39" s="62">
        <v>44183</v>
      </c>
      <c r="B39" s="64" t="s">
        <v>45</v>
      </c>
      <c r="C39" s="51" t="s">
        <v>26</v>
      </c>
      <c r="D39" s="52">
        <v>0.36</v>
      </c>
    </row>
    <row r="40" spans="1:5" s="12" customFormat="1" ht="15.6" x14ac:dyDescent="0.3">
      <c r="A40" s="49">
        <v>44183</v>
      </c>
      <c r="B40" s="66" t="s">
        <v>46</v>
      </c>
      <c r="C40" s="57" t="s">
        <v>10</v>
      </c>
      <c r="D40" s="52">
        <v>-1962.82</v>
      </c>
    </row>
    <row r="41" spans="1:5" s="12" customFormat="1" ht="15.6" x14ac:dyDescent="0.3">
      <c r="A41" s="49">
        <v>44189</v>
      </c>
      <c r="B41" s="66" t="s">
        <v>47</v>
      </c>
      <c r="C41" s="57" t="s">
        <v>10</v>
      </c>
      <c r="D41" s="52">
        <v>-0.18</v>
      </c>
    </row>
    <row r="42" spans="1:5" s="12" customFormat="1" ht="15.6" x14ac:dyDescent="0.3">
      <c r="A42" s="49">
        <v>44196</v>
      </c>
      <c r="B42" s="66" t="s">
        <v>48</v>
      </c>
      <c r="C42" s="57" t="s">
        <v>10</v>
      </c>
      <c r="D42" s="52">
        <v>-363</v>
      </c>
    </row>
    <row r="43" spans="1:5" s="12" customFormat="1" ht="15.6" x14ac:dyDescent="0.3">
      <c r="A43" s="62">
        <v>44202</v>
      </c>
      <c r="B43" s="64" t="s">
        <v>49</v>
      </c>
      <c r="C43" s="51" t="s">
        <v>26</v>
      </c>
      <c r="D43" s="52">
        <v>53429.68</v>
      </c>
    </row>
    <row r="44" spans="1:5" s="12" customFormat="1" ht="15.6" x14ac:dyDescent="0.3">
      <c r="A44" s="62">
        <v>44218</v>
      </c>
      <c r="B44" s="64" t="s">
        <v>50</v>
      </c>
      <c r="C44" s="51" t="s">
        <v>26</v>
      </c>
      <c r="D44" s="52">
        <v>20909.449999999997</v>
      </c>
    </row>
    <row r="45" spans="1:5" s="12" customFormat="1" ht="15.6" x14ac:dyDescent="0.3">
      <c r="A45" s="49">
        <v>44223</v>
      </c>
      <c r="B45" s="66" t="s">
        <v>51</v>
      </c>
      <c r="C45" s="57" t="s">
        <v>10</v>
      </c>
      <c r="D45" s="52">
        <v>-1910</v>
      </c>
    </row>
    <row r="46" spans="1:5" s="12" customFormat="1" ht="15.6" x14ac:dyDescent="0.3">
      <c r="A46" s="49">
        <v>44228</v>
      </c>
      <c r="B46" s="66" t="s">
        <v>52</v>
      </c>
      <c r="C46" s="57" t="s">
        <v>10</v>
      </c>
      <c r="D46" s="52">
        <v>-4131.33</v>
      </c>
    </row>
    <row r="47" spans="1:5" s="12" customFormat="1" ht="15.6" x14ac:dyDescent="0.3">
      <c r="A47" s="49">
        <v>44231</v>
      </c>
      <c r="B47" s="66" t="s">
        <v>53</v>
      </c>
      <c r="C47" s="57" t="s">
        <v>10</v>
      </c>
      <c r="D47" s="52">
        <v>-1242.53</v>
      </c>
    </row>
    <row r="48" spans="1:5" s="12" customFormat="1" ht="15.6" x14ac:dyDescent="0.3">
      <c r="A48" s="62">
        <v>44237</v>
      </c>
      <c r="B48" s="64" t="s">
        <v>54</v>
      </c>
      <c r="C48" s="51" t="s">
        <v>26</v>
      </c>
      <c r="D48" s="52">
        <v>39.4</v>
      </c>
    </row>
    <row r="49" spans="1:4" s="12" customFormat="1" ht="15.6" x14ac:dyDescent="0.3">
      <c r="A49" s="62">
        <v>44246</v>
      </c>
      <c r="B49" s="64" t="s">
        <v>55</v>
      </c>
      <c r="C49" s="51" t="s">
        <v>10</v>
      </c>
      <c r="D49" s="52">
        <v>3196.17</v>
      </c>
    </row>
    <row r="50" spans="1:4" s="12" customFormat="1" ht="15.6" x14ac:dyDescent="0.3">
      <c r="A50" s="49">
        <v>44249</v>
      </c>
      <c r="B50" s="66" t="s">
        <v>56</v>
      </c>
      <c r="C50" s="57" t="s">
        <v>10</v>
      </c>
      <c r="D50" s="52">
        <v>-608.79999999999995</v>
      </c>
    </row>
    <row r="51" spans="1:4" s="12" customFormat="1" ht="15.6" x14ac:dyDescent="0.3">
      <c r="A51" s="49">
        <v>44253</v>
      </c>
      <c r="B51" s="55" t="s">
        <v>57</v>
      </c>
      <c r="C51" s="57" t="s">
        <v>10</v>
      </c>
      <c r="D51" s="52">
        <v>-16869</v>
      </c>
    </row>
    <row r="52" spans="1:4" s="12" customFormat="1" ht="15.6" x14ac:dyDescent="0.3">
      <c r="A52" s="62">
        <v>44265</v>
      </c>
      <c r="B52" s="55" t="s">
        <v>58</v>
      </c>
      <c r="C52" s="55" t="s">
        <v>26</v>
      </c>
      <c r="D52" s="52">
        <v>30</v>
      </c>
    </row>
    <row r="53" spans="1:4" s="12" customFormat="1" ht="15.6" x14ac:dyDescent="0.3">
      <c r="A53" s="49">
        <v>44281</v>
      </c>
      <c r="B53" s="55" t="s">
        <v>59</v>
      </c>
      <c r="C53" s="57" t="s">
        <v>10</v>
      </c>
      <c r="D53" s="52">
        <v>-1788.75</v>
      </c>
    </row>
    <row r="54" spans="1:4" s="12" customFormat="1" ht="15.6" x14ac:dyDescent="0.3">
      <c r="A54" s="49">
        <v>44285</v>
      </c>
      <c r="B54" s="55" t="s">
        <v>60</v>
      </c>
      <c r="C54" s="57" t="s">
        <v>10</v>
      </c>
      <c r="D54" s="52">
        <v>-1661.25</v>
      </c>
    </row>
    <row r="55" spans="1:4" s="12" customFormat="1" ht="15.6" x14ac:dyDescent="0.3">
      <c r="A55" s="62">
        <v>44286</v>
      </c>
      <c r="B55" s="55" t="s">
        <v>61</v>
      </c>
      <c r="C55" s="55"/>
      <c r="D55" s="52">
        <v>55120.31</v>
      </c>
    </row>
    <row r="56" spans="1:4" s="12" customFormat="1" ht="15.6" x14ac:dyDescent="0.3">
      <c r="A56" s="62">
        <v>44288</v>
      </c>
      <c r="B56" s="55" t="s">
        <v>62</v>
      </c>
      <c r="C56" s="55" t="s">
        <v>26</v>
      </c>
      <c r="D56" s="52">
        <v>1517.79</v>
      </c>
    </row>
    <row r="57" spans="1:4" s="12" customFormat="1" ht="15.6" x14ac:dyDescent="0.3">
      <c r="A57" s="62">
        <v>44293</v>
      </c>
      <c r="B57" s="55" t="s">
        <v>63</v>
      </c>
      <c r="C57" s="55" t="s">
        <v>26</v>
      </c>
      <c r="D57" s="52">
        <v>3333</v>
      </c>
    </row>
    <row r="58" spans="1:4" s="12" customFormat="1" ht="15.6" x14ac:dyDescent="0.3">
      <c r="A58" s="49">
        <v>44294</v>
      </c>
      <c r="B58" s="55" t="s">
        <v>64</v>
      </c>
      <c r="C58" s="57" t="s">
        <v>10</v>
      </c>
      <c r="D58" s="52">
        <v>-1135.92</v>
      </c>
    </row>
    <row r="59" spans="1:4" s="12" customFormat="1" ht="15.6" x14ac:dyDescent="0.3">
      <c r="A59" s="62">
        <v>44298</v>
      </c>
      <c r="B59" s="55" t="s">
        <v>65</v>
      </c>
      <c r="C59" s="55"/>
      <c r="D59" s="52">
        <v>1067.07</v>
      </c>
    </row>
    <row r="60" spans="1:4" s="12" customFormat="1" ht="15.6" x14ac:dyDescent="0.3">
      <c r="A60" s="49">
        <v>44314</v>
      </c>
      <c r="B60" s="55" t="s">
        <v>66</v>
      </c>
      <c r="C60" s="57" t="s">
        <v>10</v>
      </c>
      <c r="D60" s="52">
        <v>-232.5</v>
      </c>
    </row>
    <row r="61" spans="1:4" s="12" customFormat="1" ht="15.6" x14ac:dyDescent="0.3">
      <c r="A61" s="49">
        <v>44315</v>
      </c>
      <c r="B61" s="55" t="s">
        <v>67</v>
      </c>
      <c r="C61" s="57" t="s">
        <v>10</v>
      </c>
      <c r="D61" s="52">
        <v>-9467.2900000000009</v>
      </c>
    </row>
    <row r="62" spans="1:4" s="12" customFormat="1" ht="15.6" x14ac:dyDescent="0.3">
      <c r="A62" s="62">
        <v>44328</v>
      </c>
      <c r="B62" s="55" t="s">
        <v>68</v>
      </c>
      <c r="C62" s="55" t="s">
        <v>26</v>
      </c>
      <c r="D62" s="52">
        <v>7800</v>
      </c>
    </row>
    <row r="63" spans="1:4" s="12" customFormat="1" ht="15.6" x14ac:dyDescent="0.3">
      <c r="A63" s="49">
        <v>44343</v>
      </c>
      <c r="B63" s="55" t="s">
        <v>69</v>
      </c>
      <c r="C63" s="57" t="s">
        <v>10</v>
      </c>
      <c r="D63" s="52">
        <v>-22379.83</v>
      </c>
    </row>
    <row r="64" spans="1:4" s="12" customFormat="1" ht="15.6" x14ac:dyDescent="0.3">
      <c r="A64" s="49">
        <v>44350</v>
      </c>
      <c r="B64" s="55" t="s">
        <v>70</v>
      </c>
      <c r="C64" s="57" t="s">
        <v>10</v>
      </c>
      <c r="D64" s="52">
        <v>-450</v>
      </c>
    </row>
    <row r="65" spans="1:5" s="12" customFormat="1" ht="15.6" x14ac:dyDescent="0.3">
      <c r="A65" s="49">
        <v>44350</v>
      </c>
      <c r="B65" s="55" t="s">
        <v>71</v>
      </c>
      <c r="C65" s="57" t="s">
        <v>10</v>
      </c>
      <c r="D65" s="52">
        <v>-2275</v>
      </c>
    </row>
    <row r="66" spans="1:5" s="12" customFormat="1" ht="15.6" x14ac:dyDescent="0.3">
      <c r="A66" s="49">
        <v>44351</v>
      </c>
      <c r="B66" s="55" t="s">
        <v>72</v>
      </c>
      <c r="C66" s="57" t="s">
        <v>10</v>
      </c>
      <c r="D66" s="52">
        <v>-2850</v>
      </c>
    </row>
    <row r="67" spans="1:5" s="12" customFormat="1" ht="15.6" x14ac:dyDescent="0.3">
      <c r="A67" s="62">
        <v>44356</v>
      </c>
      <c r="B67" s="55" t="s">
        <v>73</v>
      </c>
      <c r="C67" s="55" t="s">
        <v>26</v>
      </c>
      <c r="D67" s="52">
        <v>15809.3</v>
      </c>
      <c r="E67" s="29"/>
    </row>
    <row r="68" spans="1:5" s="12" customFormat="1" ht="15.6" x14ac:dyDescent="0.3">
      <c r="A68" s="49">
        <v>44363</v>
      </c>
      <c r="B68" s="55" t="s">
        <v>74</v>
      </c>
      <c r="C68" s="57" t="s">
        <v>10</v>
      </c>
      <c r="D68" s="52">
        <v>-124.01000000001574</v>
      </c>
    </row>
    <row r="69" spans="1:5" s="12" customFormat="1" ht="15.6" x14ac:dyDescent="0.3">
      <c r="A69" s="49">
        <v>44363</v>
      </c>
      <c r="B69" s="55" t="s">
        <v>75</v>
      </c>
      <c r="C69" s="57" t="s">
        <v>10</v>
      </c>
      <c r="D69" s="52">
        <v>-606.79999999999995</v>
      </c>
    </row>
    <row r="70" spans="1:5" s="12" customFormat="1" ht="15.6" x14ac:dyDescent="0.3">
      <c r="A70" s="62">
        <v>44368</v>
      </c>
      <c r="B70" s="55" t="s">
        <v>76</v>
      </c>
      <c r="C70" s="55" t="s">
        <v>26</v>
      </c>
      <c r="D70" s="52">
        <v>15</v>
      </c>
    </row>
    <row r="71" spans="1:5" s="12" customFormat="1" ht="15.6" x14ac:dyDescent="0.3">
      <c r="A71" s="62">
        <v>44377</v>
      </c>
      <c r="B71" s="55" t="s">
        <v>77</v>
      </c>
      <c r="C71" s="55" t="s">
        <v>26</v>
      </c>
      <c r="D71" s="52">
        <v>9675.89</v>
      </c>
    </row>
    <row r="72" spans="1:5" s="12" customFormat="1" ht="15.6" x14ac:dyDescent="0.3">
      <c r="A72" s="49">
        <v>44377</v>
      </c>
      <c r="B72" s="55" t="s">
        <v>78</v>
      </c>
      <c r="C72" s="55" t="s">
        <v>10</v>
      </c>
      <c r="D72" s="52">
        <v>-2999</v>
      </c>
    </row>
    <row r="73" spans="1:5" s="12" customFormat="1" ht="15.6" x14ac:dyDescent="0.3">
      <c r="A73" s="49">
        <v>44377</v>
      </c>
      <c r="B73" s="55" t="s">
        <v>79</v>
      </c>
      <c r="C73" s="55" t="s">
        <v>10</v>
      </c>
      <c r="D73" s="52">
        <v>-10440.890000000001</v>
      </c>
    </row>
    <row r="74" spans="1:5" s="12" customFormat="1" ht="15.6" x14ac:dyDescent="0.3">
      <c r="A74" s="49">
        <v>44378</v>
      </c>
      <c r="B74" s="55" t="s">
        <v>80</v>
      </c>
      <c r="C74" s="55" t="s">
        <v>10</v>
      </c>
      <c r="D74" s="52">
        <v>-31947.68</v>
      </c>
    </row>
    <row r="75" spans="1:5" s="12" customFormat="1" ht="15.6" x14ac:dyDescent="0.3">
      <c r="A75" s="62">
        <v>44390</v>
      </c>
      <c r="B75" s="64" t="s">
        <v>81</v>
      </c>
      <c r="C75" s="51" t="s">
        <v>26</v>
      </c>
      <c r="D75" s="52">
        <v>54442.77</v>
      </c>
    </row>
    <row r="76" spans="1:5" s="12" customFormat="1" ht="15.6" x14ac:dyDescent="0.3">
      <c r="A76" s="49">
        <v>44396</v>
      </c>
      <c r="B76" s="55" t="s">
        <v>82</v>
      </c>
      <c r="C76" s="55" t="s">
        <v>10</v>
      </c>
      <c r="D76" s="52">
        <v>-3780.15</v>
      </c>
    </row>
    <row r="77" spans="1:5" s="12" customFormat="1" ht="15.6" x14ac:dyDescent="0.3">
      <c r="A77" s="62">
        <v>44403</v>
      </c>
      <c r="B77" s="64">
        <v>1058833</v>
      </c>
      <c r="C77" s="51" t="s">
        <v>26</v>
      </c>
      <c r="D77" s="52">
        <v>1262.5</v>
      </c>
      <c r="E77" s="29"/>
    </row>
    <row r="78" spans="1:5" s="12" customFormat="1" ht="15.6" x14ac:dyDescent="0.3">
      <c r="A78" s="62">
        <v>44403</v>
      </c>
      <c r="B78" s="64">
        <v>59435</v>
      </c>
      <c r="C78" s="51" t="s">
        <v>26</v>
      </c>
      <c r="D78" s="52">
        <v>572.03</v>
      </c>
    </row>
    <row r="79" spans="1:5" s="12" customFormat="1" ht="15.6" x14ac:dyDescent="0.3">
      <c r="A79" s="62">
        <v>44403</v>
      </c>
      <c r="B79" s="64">
        <v>19282254420</v>
      </c>
      <c r="C79" s="51" t="s">
        <v>26</v>
      </c>
      <c r="D79" s="52">
        <v>325.35000000000002</v>
      </c>
    </row>
    <row r="80" spans="1:5" s="12" customFormat="1" ht="15.6" x14ac:dyDescent="0.3">
      <c r="A80" s="62">
        <v>44403</v>
      </c>
      <c r="B80" s="64">
        <v>3075</v>
      </c>
      <c r="C80" s="51" t="s">
        <v>26</v>
      </c>
      <c r="D80" s="52">
        <v>260</v>
      </c>
    </row>
    <row r="81" spans="1:5" s="12" customFormat="1" ht="15.6" x14ac:dyDescent="0.3">
      <c r="A81" s="62">
        <v>44410</v>
      </c>
      <c r="B81" s="69">
        <v>6425</v>
      </c>
      <c r="C81" s="51" t="s">
        <v>26</v>
      </c>
      <c r="D81" s="53">
        <v>1645.54</v>
      </c>
    </row>
    <row r="82" spans="1:5" s="12" customFormat="1" ht="15.6" x14ac:dyDescent="0.3">
      <c r="A82" s="49">
        <v>44433</v>
      </c>
      <c r="B82" s="55" t="s">
        <v>83</v>
      </c>
      <c r="C82" s="55" t="s">
        <v>10</v>
      </c>
      <c r="D82" s="52">
        <v>-7660.25</v>
      </c>
      <c r="E82" s="12" t="s">
        <v>84</v>
      </c>
    </row>
    <row r="83" spans="1:5" s="12" customFormat="1" ht="15.6" x14ac:dyDescent="0.3">
      <c r="A83" s="49">
        <v>44433</v>
      </c>
      <c r="B83" s="55" t="s">
        <v>85</v>
      </c>
      <c r="C83" s="55" t="s">
        <v>10</v>
      </c>
      <c r="D83" s="52">
        <v>-1500</v>
      </c>
    </row>
    <row r="84" spans="1:5" ht="15.6" x14ac:dyDescent="0.3">
      <c r="A84" s="49">
        <v>44439</v>
      </c>
      <c r="B84" s="55" t="s">
        <v>86</v>
      </c>
      <c r="C84" s="55" t="s">
        <v>10</v>
      </c>
      <c r="D84" s="52">
        <v>-0.1</v>
      </c>
    </row>
    <row r="85" spans="1:5" s="12" customFormat="1" ht="15.6" x14ac:dyDescent="0.3">
      <c r="A85" s="49">
        <v>44439</v>
      </c>
      <c r="B85" s="55" t="s">
        <v>87</v>
      </c>
      <c r="C85" s="55" t="s">
        <v>10</v>
      </c>
      <c r="D85" s="52">
        <v>-8909.7999999999993</v>
      </c>
    </row>
    <row r="86" spans="1:5" s="12" customFormat="1" ht="15.6" x14ac:dyDescent="0.3">
      <c r="A86" s="49">
        <v>44455</v>
      </c>
      <c r="B86" s="55" t="s">
        <v>88</v>
      </c>
      <c r="C86" s="55" t="s">
        <v>10</v>
      </c>
      <c r="D86" s="52">
        <v>-125</v>
      </c>
    </row>
    <row r="87" spans="1:5" s="12" customFormat="1" ht="15.6" x14ac:dyDescent="0.3">
      <c r="A87" s="49">
        <v>44469</v>
      </c>
      <c r="B87" s="55" t="s">
        <v>89</v>
      </c>
      <c r="C87" s="55" t="s">
        <v>10</v>
      </c>
      <c r="D87" s="52">
        <v>-2645</v>
      </c>
    </row>
    <row r="88" spans="1:5" s="12" customFormat="1" ht="15.6" x14ac:dyDescent="0.3">
      <c r="A88" s="62">
        <v>44482</v>
      </c>
      <c r="B88" s="64" t="s">
        <v>90</v>
      </c>
      <c r="C88" s="51" t="s">
        <v>26</v>
      </c>
      <c r="D88" s="53">
        <v>7837.99</v>
      </c>
    </row>
    <row r="89" spans="1:5" s="12" customFormat="1" ht="15.6" x14ac:dyDescent="0.3">
      <c r="A89" s="62">
        <v>44496</v>
      </c>
      <c r="B89" s="64" t="s">
        <v>91</v>
      </c>
      <c r="C89" s="51" t="s">
        <v>26</v>
      </c>
      <c r="D89" s="53">
        <v>1412</v>
      </c>
    </row>
    <row r="90" spans="1:5" s="12" customFormat="1" ht="15.6" x14ac:dyDescent="0.3">
      <c r="A90" s="62">
        <v>44497</v>
      </c>
      <c r="B90" s="64" t="s">
        <v>62</v>
      </c>
      <c r="C90" s="51" t="s">
        <v>26</v>
      </c>
      <c r="D90" s="53">
        <v>1482.2100000000009</v>
      </c>
    </row>
    <row r="91" spans="1:5" s="12" customFormat="1" ht="15.6" x14ac:dyDescent="0.3">
      <c r="A91" s="49">
        <v>44522</v>
      </c>
      <c r="B91" s="64" t="s">
        <v>92</v>
      </c>
      <c r="C91" s="51" t="s">
        <v>10</v>
      </c>
      <c r="D91" s="52">
        <v>-3593.3</v>
      </c>
    </row>
    <row r="92" spans="1:5" s="12" customFormat="1" ht="15.6" x14ac:dyDescent="0.3">
      <c r="A92" s="49">
        <v>44522</v>
      </c>
      <c r="B92" s="64" t="s">
        <v>93</v>
      </c>
      <c r="C92" s="51" t="s">
        <v>10</v>
      </c>
      <c r="D92" s="52">
        <v>-65098.12</v>
      </c>
    </row>
    <row r="93" spans="1:5" s="12" customFormat="1" ht="15.6" x14ac:dyDescent="0.3">
      <c r="A93" s="49">
        <v>44530</v>
      </c>
      <c r="B93" s="55" t="s">
        <v>94</v>
      </c>
      <c r="C93" s="55" t="s">
        <v>10</v>
      </c>
      <c r="D93" s="52">
        <v>-200</v>
      </c>
    </row>
    <row r="94" spans="1:5" s="12" customFormat="1" ht="15.6" x14ac:dyDescent="0.3">
      <c r="A94" s="49">
        <v>44537</v>
      </c>
      <c r="B94" s="55" t="s">
        <v>95</v>
      </c>
      <c r="C94" s="55" t="s">
        <v>10</v>
      </c>
      <c r="D94" s="52">
        <v>-162</v>
      </c>
    </row>
    <row r="95" spans="1:5" s="12" customFormat="1" ht="15.6" x14ac:dyDescent="0.3">
      <c r="A95" s="49">
        <v>44572</v>
      </c>
      <c r="B95" s="55" t="s">
        <v>96</v>
      </c>
      <c r="C95" s="55" t="s">
        <v>10</v>
      </c>
      <c r="D95" s="52">
        <v>-3280</v>
      </c>
    </row>
    <row r="96" spans="1:5" s="12" customFormat="1" ht="15.6" x14ac:dyDescent="0.3">
      <c r="A96" s="62">
        <v>44575</v>
      </c>
      <c r="B96" s="64" t="s">
        <v>97</v>
      </c>
      <c r="C96" s="51" t="s">
        <v>26</v>
      </c>
      <c r="D96" s="53">
        <v>660</v>
      </c>
    </row>
    <row r="97" spans="1:4" s="12" customFormat="1" ht="15.6" x14ac:dyDescent="0.3">
      <c r="A97" s="49">
        <v>44580</v>
      </c>
      <c r="B97" s="55" t="s">
        <v>98</v>
      </c>
      <c r="C97" s="55" t="s">
        <v>10</v>
      </c>
      <c r="D97" s="52">
        <v>-1017</v>
      </c>
    </row>
    <row r="98" spans="1:4" s="12" customFormat="1" ht="15.6" x14ac:dyDescent="0.3">
      <c r="A98" s="49">
        <v>44592</v>
      </c>
      <c r="B98" s="55" t="s">
        <v>99</v>
      </c>
      <c r="C98" s="55" t="s">
        <v>10</v>
      </c>
      <c r="D98" s="52">
        <v>-250</v>
      </c>
    </row>
    <row r="99" spans="1:4" s="12" customFormat="1" ht="15.6" x14ac:dyDescent="0.3">
      <c r="A99" s="49">
        <v>44623</v>
      </c>
      <c r="B99" s="55" t="s">
        <v>100</v>
      </c>
      <c r="C99" s="55" t="s">
        <v>10</v>
      </c>
      <c r="D99" s="52">
        <v>-3042.31</v>
      </c>
    </row>
    <row r="100" spans="1:4" s="12" customFormat="1" ht="15.6" x14ac:dyDescent="0.3">
      <c r="A100" s="62">
        <v>44651</v>
      </c>
      <c r="B100" s="64" t="s">
        <v>101</v>
      </c>
      <c r="C100" s="51" t="s">
        <v>26</v>
      </c>
      <c r="D100" s="53">
        <v>357</v>
      </c>
    </row>
    <row r="101" spans="1:4" s="12" customFormat="1" ht="15.6" x14ac:dyDescent="0.3">
      <c r="A101" s="70" t="s">
        <v>102</v>
      </c>
      <c r="B101" s="55" t="s">
        <v>103</v>
      </c>
      <c r="C101" s="55" t="s">
        <v>10</v>
      </c>
      <c r="D101" s="52">
        <v>-860</v>
      </c>
    </row>
    <row r="102" spans="1:4" s="12" customFormat="1" ht="15.6" x14ac:dyDescent="0.3">
      <c r="A102" s="49">
        <v>44753</v>
      </c>
      <c r="B102" s="71" t="s">
        <v>104</v>
      </c>
      <c r="C102" s="51" t="s">
        <v>10</v>
      </c>
      <c r="D102" s="52">
        <v>-115</v>
      </c>
    </row>
    <row r="103" spans="1:4" s="12" customFormat="1" ht="15.6" x14ac:dyDescent="0.3">
      <c r="A103" s="49">
        <v>44761</v>
      </c>
      <c r="B103" s="71" t="s">
        <v>105</v>
      </c>
      <c r="C103" s="51" t="s">
        <v>10</v>
      </c>
      <c r="D103" s="52">
        <v>-901.12</v>
      </c>
    </row>
    <row r="104" spans="1:4" s="12" customFormat="1" ht="15.6" x14ac:dyDescent="0.3">
      <c r="A104" s="49">
        <v>44769</v>
      </c>
      <c r="B104" s="71" t="s">
        <v>106</v>
      </c>
      <c r="C104" s="51" t="s">
        <v>10</v>
      </c>
      <c r="D104" s="52">
        <v>-2427</v>
      </c>
    </row>
    <row r="105" spans="1:4" s="12" customFormat="1" ht="15.6" x14ac:dyDescent="0.3">
      <c r="A105" s="62">
        <v>44774</v>
      </c>
      <c r="B105" s="64" t="s">
        <v>107</v>
      </c>
      <c r="C105" s="51" t="s">
        <v>26</v>
      </c>
      <c r="D105" s="52">
        <v>53283.95</v>
      </c>
    </row>
    <row r="106" spans="1:4" s="12" customFormat="1" ht="15.6" x14ac:dyDescent="0.3">
      <c r="A106" s="49">
        <v>44774</v>
      </c>
      <c r="B106" s="71" t="s">
        <v>108</v>
      </c>
      <c r="C106" s="51" t="s">
        <v>10</v>
      </c>
      <c r="D106" s="52">
        <v>-10</v>
      </c>
    </row>
    <row r="107" spans="1:4" s="12" customFormat="1" ht="15.6" x14ac:dyDescent="0.3">
      <c r="A107" s="49">
        <v>44774</v>
      </c>
      <c r="B107" s="71" t="s">
        <v>109</v>
      </c>
      <c r="C107" s="51" t="s">
        <v>10</v>
      </c>
      <c r="D107" s="52">
        <v>-17</v>
      </c>
    </row>
    <row r="108" spans="1:4" s="12" customFormat="1" ht="15.6" x14ac:dyDescent="0.3">
      <c r="A108" s="70">
        <v>44774</v>
      </c>
      <c r="B108" s="71" t="s">
        <v>110</v>
      </c>
      <c r="C108" s="51" t="s">
        <v>10</v>
      </c>
      <c r="D108" s="52">
        <v>-57165.91</v>
      </c>
    </row>
    <row r="109" spans="1:4" s="12" customFormat="1" ht="15.6" x14ac:dyDescent="0.3">
      <c r="A109" s="70">
        <v>44839</v>
      </c>
      <c r="B109" s="71" t="s">
        <v>111</v>
      </c>
      <c r="C109" s="51" t="s">
        <v>10</v>
      </c>
      <c r="D109" s="52">
        <v>-332</v>
      </c>
    </row>
    <row r="110" spans="1:4" s="12" customFormat="1" ht="15.6" x14ac:dyDescent="0.3">
      <c r="A110" s="62">
        <v>44853</v>
      </c>
      <c r="B110" s="64" t="s">
        <v>112</v>
      </c>
      <c r="C110" s="51"/>
      <c r="D110" s="52">
        <v>3275.76</v>
      </c>
    </row>
    <row r="111" spans="1:4" s="12" customFormat="1" ht="15.6" x14ac:dyDescent="0.3">
      <c r="A111" s="49">
        <v>44896</v>
      </c>
      <c r="B111" s="71" t="s">
        <v>113</v>
      </c>
      <c r="C111" s="51" t="s">
        <v>10</v>
      </c>
      <c r="D111" s="52">
        <v>-2027.52</v>
      </c>
    </row>
    <row r="112" spans="1:4" s="12" customFormat="1" ht="15.6" x14ac:dyDescent="0.3">
      <c r="A112" s="49">
        <v>44896</v>
      </c>
      <c r="B112" s="71" t="s">
        <v>114</v>
      </c>
      <c r="C112" s="51" t="s">
        <v>10</v>
      </c>
      <c r="D112" s="52">
        <v>-4450</v>
      </c>
    </row>
    <row r="113" spans="1:5" s="12" customFormat="1" ht="15.6" x14ac:dyDescent="0.3">
      <c r="A113" s="49">
        <v>44958</v>
      </c>
      <c r="B113" s="71" t="s">
        <v>115</v>
      </c>
      <c r="C113" s="51" t="s">
        <v>10</v>
      </c>
      <c r="D113" s="52">
        <v>-5000</v>
      </c>
    </row>
    <row r="114" spans="1:5" s="12" customFormat="1" ht="15.6" x14ac:dyDescent="0.3">
      <c r="A114" s="62">
        <v>45006</v>
      </c>
      <c r="B114" s="55" t="s">
        <v>116</v>
      </c>
      <c r="C114" s="51" t="s">
        <v>26</v>
      </c>
      <c r="D114" s="52">
        <v>464.81</v>
      </c>
    </row>
    <row r="115" spans="1:5" s="12" customFormat="1" ht="15.6" x14ac:dyDescent="0.3">
      <c r="A115" s="62">
        <v>45006</v>
      </c>
      <c r="B115" s="55" t="s">
        <v>117</v>
      </c>
      <c r="C115" s="51" t="s">
        <v>26</v>
      </c>
      <c r="D115" s="52">
        <v>283</v>
      </c>
    </row>
    <row r="116" spans="1:5" s="12" customFormat="1" ht="15.6" x14ac:dyDescent="0.3">
      <c r="A116" s="62">
        <v>45006</v>
      </c>
      <c r="B116" s="55" t="s">
        <v>118</v>
      </c>
      <c r="C116" s="51" t="s">
        <v>26</v>
      </c>
      <c r="D116" s="52">
        <v>15</v>
      </c>
    </row>
    <row r="117" spans="1:5" s="12" customFormat="1" ht="15.6" x14ac:dyDescent="0.3">
      <c r="A117" s="49">
        <v>45017</v>
      </c>
      <c r="B117" s="72" t="s">
        <v>119</v>
      </c>
      <c r="C117" s="72" t="s">
        <v>10</v>
      </c>
      <c r="D117" s="52">
        <v>-6821.5</v>
      </c>
    </row>
    <row r="118" spans="1:5" s="12" customFormat="1" ht="15.6" x14ac:dyDescent="0.3">
      <c r="A118" s="49">
        <v>45017</v>
      </c>
      <c r="B118" s="72" t="s">
        <v>120</v>
      </c>
      <c r="C118" s="72" t="s">
        <v>10</v>
      </c>
      <c r="D118" s="52">
        <v>-8764.48</v>
      </c>
    </row>
    <row r="119" spans="1:5" s="12" customFormat="1" ht="15.6" x14ac:dyDescent="0.3">
      <c r="A119" s="62">
        <v>45021</v>
      </c>
      <c r="B119" s="55" t="s">
        <v>121</v>
      </c>
      <c r="C119" s="51" t="s">
        <v>26</v>
      </c>
      <c r="D119" s="73">
        <v>3800</v>
      </c>
    </row>
    <row r="120" spans="1:5" s="12" customFormat="1" ht="15.6" x14ac:dyDescent="0.3">
      <c r="A120" s="49">
        <v>45047</v>
      </c>
      <c r="B120" s="72" t="s">
        <v>122</v>
      </c>
      <c r="C120" s="72" t="s">
        <v>10</v>
      </c>
      <c r="D120" s="52">
        <f>-1889.03+344.99</f>
        <v>-1544.04</v>
      </c>
      <c r="E120" s="12" t="s">
        <v>123</v>
      </c>
    </row>
    <row r="121" spans="1:5" s="12" customFormat="1" ht="15.6" x14ac:dyDescent="0.3">
      <c r="A121" s="62">
        <v>45078</v>
      </c>
      <c r="B121" s="55" t="s">
        <v>124</v>
      </c>
      <c r="C121" s="51" t="s">
        <v>26</v>
      </c>
      <c r="D121" s="52">
        <v>0.99</v>
      </c>
    </row>
    <row r="122" spans="1:5" s="12" customFormat="1" ht="15.6" x14ac:dyDescent="0.3">
      <c r="A122" s="62">
        <v>45083</v>
      </c>
      <c r="B122" s="55" t="s">
        <v>125</v>
      </c>
      <c r="C122" s="51" t="s">
        <v>26</v>
      </c>
      <c r="D122" s="52">
        <v>1544.04</v>
      </c>
    </row>
    <row r="123" spans="1:5" s="12" customFormat="1" ht="15.6" x14ac:dyDescent="0.3">
      <c r="A123" s="49">
        <v>45108</v>
      </c>
      <c r="B123" s="72" t="s">
        <v>126</v>
      </c>
      <c r="C123" s="72" t="s">
        <v>10</v>
      </c>
      <c r="D123" s="52">
        <v>-4658.2</v>
      </c>
    </row>
    <row r="124" spans="1:5" s="12" customFormat="1" ht="15.6" x14ac:dyDescent="0.3">
      <c r="A124" s="62">
        <v>45138</v>
      </c>
      <c r="B124" s="55" t="s">
        <v>127</v>
      </c>
      <c r="C124" s="51" t="s">
        <v>26</v>
      </c>
      <c r="D124" s="52">
        <v>6921</v>
      </c>
      <c r="E124" s="16"/>
    </row>
    <row r="125" spans="1:5" s="12" customFormat="1" ht="15.6" x14ac:dyDescent="0.3">
      <c r="A125" s="49">
        <v>45138</v>
      </c>
      <c r="B125" s="72" t="s">
        <v>128</v>
      </c>
      <c r="C125" s="72" t="s">
        <v>10</v>
      </c>
      <c r="D125" s="52">
        <v>-9.9999999979161203E-3</v>
      </c>
    </row>
    <row r="126" spans="1:5" s="12" customFormat="1" ht="15.6" x14ac:dyDescent="0.3">
      <c r="A126" s="49">
        <v>45138</v>
      </c>
      <c r="B126" s="72" t="s">
        <v>129</v>
      </c>
      <c r="C126" s="72" t="s">
        <v>10</v>
      </c>
      <c r="D126" s="52">
        <v>-40175.570000000007</v>
      </c>
    </row>
    <row r="127" spans="1:5" s="12" customFormat="1" ht="15.6" x14ac:dyDescent="0.3">
      <c r="A127" s="49">
        <v>45140</v>
      </c>
      <c r="B127" s="72" t="s">
        <v>130</v>
      </c>
      <c r="C127" s="72" t="s">
        <v>10</v>
      </c>
      <c r="D127" s="52">
        <v>-182.99</v>
      </c>
    </row>
    <row r="128" spans="1:5" s="12" customFormat="1" ht="15.6" x14ac:dyDescent="0.3">
      <c r="A128" s="49">
        <v>45147</v>
      </c>
      <c r="B128" s="72" t="s">
        <v>131</v>
      </c>
      <c r="C128" s="72" t="s">
        <v>10</v>
      </c>
      <c r="D128" s="52">
        <v>-123.99999999996703</v>
      </c>
    </row>
    <row r="129" spans="1:5" s="35" customFormat="1" ht="15.6" x14ac:dyDescent="0.3">
      <c r="A129" s="49">
        <v>45154</v>
      </c>
      <c r="B129" s="72" t="s">
        <v>132</v>
      </c>
      <c r="C129" s="72" t="s">
        <v>10</v>
      </c>
      <c r="D129" s="52">
        <v>-38000</v>
      </c>
      <c r="E129" s="1"/>
    </row>
    <row r="130" spans="1:5" s="35" customFormat="1" ht="15.6" x14ac:dyDescent="0.3">
      <c r="A130" s="62">
        <v>45163</v>
      </c>
      <c r="B130" s="55" t="s">
        <v>133</v>
      </c>
      <c r="C130" s="51" t="s">
        <v>26</v>
      </c>
      <c r="D130" s="52">
        <v>124</v>
      </c>
      <c r="E130" s="1"/>
    </row>
    <row r="131" spans="1:5" s="35" customFormat="1" ht="15.6" x14ac:dyDescent="0.3">
      <c r="A131" s="62">
        <v>45169</v>
      </c>
      <c r="B131" s="72" t="s">
        <v>134</v>
      </c>
      <c r="C131" s="72" t="s">
        <v>10</v>
      </c>
      <c r="D131" s="52">
        <v>-161.99</v>
      </c>
    </row>
    <row r="132" spans="1:5" s="35" customFormat="1" ht="15.6" x14ac:dyDescent="0.3">
      <c r="A132" s="62">
        <v>45231</v>
      </c>
      <c r="B132" s="64" t="s">
        <v>135</v>
      </c>
      <c r="C132" s="51" t="s">
        <v>26</v>
      </c>
      <c r="D132" s="52">
        <v>23075.48</v>
      </c>
      <c r="E132" s="1"/>
    </row>
    <row r="133" spans="1:5" s="35" customFormat="1" ht="15.6" x14ac:dyDescent="0.3">
      <c r="A133" s="62">
        <v>45231</v>
      </c>
      <c r="B133" s="72" t="s">
        <v>136</v>
      </c>
      <c r="C133" s="72" t="s">
        <v>10</v>
      </c>
      <c r="D133" s="52">
        <v>-75</v>
      </c>
      <c r="E133" s="1"/>
    </row>
    <row r="134" spans="1:5" s="35" customFormat="1" ht="15.6" x14ac:dyDescent="0.3">
      <c r="A134" s="62">
        <v>45246</v>
      </c>
      <c r="B134" s="64" t="s">
        <v>137</v>
      </c>
      <c r="C134" s="51" t="s">
        <v>26</v>
      </c>
      <c r="D134" s="52">
        <v>0.09</v>
      </c>
      <c r="E134" s="1"/>
    </row>
    <row r="135" spans="1:5" s="35" customFormat="1" ht="15.6" x14ac:dyDescent="0.3">
      <c r="A135" s="62">
        <v>45252</v>
      </c>
      <c r="B135" s="64" t="s">
        <v>138</v>
      </c>
      <c r="C135" s="51" t="s">
        <v>26</v>
      </c>
      <c r="D135" s="52">
        <v>528</v>
      </c>
      <c r="E135" s="1"/>
    </row>
    <row r="136" spans="1:5" s="35" customFormat="1" ht="15.6" x14ac:dyDescent="0.3">
      <c r="A136" s="62">
        <v>45260</v>
      </c>
      <c r="B136" s="64" t="s">
        <v>139</v>
      </c>
      <c r="C136" s="51" t="s">
        <v>26</v>
      </c>
      <c r="D136" s="52">
        <v>224.99</v>
      </c>
      <c r="E136" s="1"/>
    </row>
    <row r="137" spans="1:5" s="35" customFormat="1" ht="15.6" x14ac:dyDescent="0.3">
      <c r="A137" s="62">
        <v>45260</v>
      </c>
      <c r="B137" s="55" t="s">
        <v>140</v>
      </c>
      <c r="C137" s="51" t="s">
        <v>26</v>
      </c>
      <c r="D137" s="52">
        <v>75</v>
      </c>
      <c r="E137" s="1"/>
    </row>
    <row r="138" spans="1:5" s="35" customFormat="1" ht="15.6" x14ac:dyDescent="0.3">
      <c r="A138" s="62">
        <v>45280</v>
      </c>
      <c r="B138" s="55" t="s">
        <v>141</v>
      </c>
      <c r="C138" s="72" t="s">
        <v>10</v>
      </c>
      <c r="D138" s="52">
        <v>-12145.23</v>
      </c>
      <c r="E138" s="1"/>
    </row>
    <row r="139" spans="1:5" s="35" customFormat="1" ht="15.6" x14ac:dyDescent="0.3">
      <c r="A139" s="62">
        <v>45292</v>
      </c>
      <c r="B139" s="72" t="s">
        <v>142</v>
      </c>
      <c r="C139" s="72" t="s">
        <v>10</v>
      </c>
      <c r="D139" s="52">
        <v>-9</v>
      </c>
      <c r="E139" s="1"/>
    </row>
    <row r="140" spans="1:5" s="35" customFormat="1" ht="15.6" x14ac:dyDescent="0.3">
      <c r="A140" s="62">
        <v>45292</v>
      </c>
      <c r="B140" s="72" t="s">
        <v>143</v>
      </c>
      <c r="C140" s="72" t="s">
        <v>10</v>
      </c>
      <c r="D140" s="52">
        <v>-190</v>
      </c>
      <c r="E140" s="1"/>
    </row>
    <row r="141" spans="1:5" s="35" customFormat="1" ht="15.6" x14ac:dyDescent="0.3">
      <c r="A141" s="62">
        <v>45323</v>
      </c>
      <c r="B141" s="64" t="s">
        <v>144</v>
      </c>
      <c r="C141" s="55" t="s">
        <v>145</v>
      </c>
      <c r="D141" s="52">
        <v>10270.24</v>
      </c>
      <c r="E141" s="1"/>
    </row>
    <row r="142" spans="1:5" s="35" customFormat="1" ht="15.6" x14ac:dyDescent="0.3">
      <c r="A142" s="62">
        <v>45350</v>
      </c>
      <c r="B142" s="64" t="s">
        <v>146</v>
      </c>
      <c r="C142" s="55" t="s">
        <v>26</v>
      </c>
      <c r="D142" s="52">
        <v>21550.15</v>
      </c>
      <c r="E142" s="1"/>
    </row>
    <row r="143" spans="1:5" s="35" customFormat="1" ht="15.6" x14ac:dyDescent="0.3">
      <c r="A143" s="62">
        <v>45352</v>
      </c>
      <c r="B143" s="72" t="s">
        <v>147</v>
      </c>
      <c r="C143" s="72" t="s">
        <v>10</v>
      </c>
      <c r="D143" s="52">
        <v>-212</v>
      </c>
      <c r="E143" s="1"/>
    </row>
    <row r="144" spans="1:5" s="35" customFormat="1" ht="15.6" x14ac:dyDescent="0.3">
      <c r="A144" s="62">
        <v>45352</v>
      </c>
      <c r="B144" s="72" t="s">
        <v>148</v>
      </c>
      <c r="C144" s="72" t="s">
        <v>10</v>
      </c>
      <c r="D144" s="52">
        <v>-28332.95</v>
      </c>
      <c r="E144" s="1"/>
    </row>
    <row r="145" spans="1:5" s="35" customFormat="1" ht="15.6" x14ac:dyDescent="0.3">
      <c r="A145" s="62">
        <v>45380</v>
      </c>
      <c r="B145" s="64" t="s">
        <v>146</v>
      </c>
      <c r="C145" s="55" t="s">
        <v>26</v>
      </c>
      <c r="D145" s="52">
        <v>8432.7999999999993</v>
      </c>
      <c r="E145" s="1"/>
    </row>
    <row r="146" spans="1:5" s="35" customFormat="1" ht="15.6" x14ac:dyDescent="0.3">
      <c r="A146" s="62">
        <v>45412</v>
      </c>
      <c r="B146" s="72" t="s">
        <v>149</v>
      </c>
      <c r="C146" s="72" t="s">
        <v>10</v>
      </c>
      <c r="D146" s="52">
        <v>-28</v>
      </c>
      <c r="E146" s="1"/>
    </row>
    <row r="147" spans="1:5" s="35" customFormat="1" ht="15.6" x14ac:dyDescent="0.3">
      <c r="A147" s="62">
        <v>45434</v>
      </c>
      <c r="B147" s="64" t="s">
        <v>150</v>
      </c>
      <c r="C147" s="55" t="s">
        <v>26</v>
      </c>
      <c r="D147" s="52">
        <v>704</v>
      </c>
      <c r="E147" s="1"/>
    </row>
    <row r="148" spans="1:5" s="35" customFormat="1" ht="15.6" x14ac:dyDescent="0.3">
      <c r="A148" s="62">
        <v>45455</v>
      </c>
      <c r="B148" s="64" t="s">
        <v>151</v>
      </c>
      <c r="C148" s="55" t="s">
        <v>26</v>
      </c>
      <c r="D148" s="52">
        <v>817.19</v>
      </c>
      <c r="E148" s="1"/>
    </row>
    <row r="149" spans="1:5" s="35" customFormat="1" ht="15.6" x14ac:dyDescent="0.3">
      <c r="A149" s="62">
        <v>45474</v>
      </c>
      <c r="B149" s="72" t="s">
        <v>152</v>
      </c>
      <c r="C149" s="72" t="s">
        <v>10</v>
      </c>
      <c r="D149" s="52">
        <v>-16</v>
      </c>
      <c r="E149" s="1"/>
    </row>
    <row r="150" spans="1:5" s="35" customFormat="1" ht="15.6" x14ac:dyDescent="0.3">
      <c r="A150" s="62">
        <v>45482</v>
      </c>
      <c r="B150" s="72" t="s">
        <v>153</v>
      </c>
      <c r="C150" s="72" t="s">
        <v>10</v>
      </c>
      <c r="D150" s="52">
        <v>-910</v>
      </c>
      <c r="E150" s="1"/>
    </row>
    <row r="151" spans="1:5" s="35" customFormat="1" ht="15.6" x14ac:dyDescent="0.3">
      <c r="A151" s="62">
        <v>45503</v>
      </c>
      <c r="B151" s="72" t="s">
        <v>154</v>
      </c>
      <c r="C151" s="72" t="s">
        <v>10</v>
      </c>
      <c r="D151" s="52">
        <v>-0.36</v>
      </c>
      <c r="E151" s="1"/>
    </row>
    <row r="152" spans="1:5" s="35" customFormat="1" ht="15.6" x14ac:dyDescent="0.3">
      <c r="A152" s="62">
        <v>45505</v>
      </c>
      <c r="B152" s="74" t="s">
        <v>155</v>
      </c>
      <c r="C152" s="72" t="s">
        <v>10</v>
      </c>
      <c r="D152" s="75">
        <v>-470</v>
      </c>
      <c r="E152" s="1"/>
    </row>
    <row r="153" spans="1:5" s="35" customFormat="1" ht="15.6" x14ac:dyDescent="0.3">
      <c r="A153" s="62">
        <v>45505</v>
      </c>
      <c r="B153" s="72" t="s">
        <v>156</v>
      </c>
      <c r="C153" s="72" t="s">
        <v>10</v>
      </c>
      <c r="D153" s="75">
        <v>-1360</v>
      </c>
      <c r="E153" s="37"/>
    </row>
    <row r="154" spans="1:5" s="35" customFormat="1" ht="15.6" x14ac:dyDescent="0.3">
      <c r="A154" s="62">
        <v>45505</v>
      </c>
      <c r="B154" s="72" t="s">
        <v>157</v>
      </c>
      <c r="C154" s="72" t="s">
        <v>10</v>
      </c>
      <c r="D154" s="75">
        <v>-40487.999999999993</v>
      </c>
      <c r="E154" s="1"/>
    </row>
    <row r="155" spans="1:5" s="35" customFormat="1" ht="15.6" x14ac:dyDescent="0.3">
      <c r="A155" s="62">
        <v>45517</v>
      </c>
      <c r="B155" s="64" t="s">
        <v>158</v>
      </c>
      <c r="C155" s="55" t="s">
        <v>26</v>
      </c>
      <c r="D155" s="53">
        <v>512</v>
      </c>
      <c r="E155" s="1"/>
    </row>
    <row r="156" spans="1:5" s="35" customFormat="1" ht="15.6" x14ac:dyDescent="0.3">
      <c r="A156" s="62">
        <v>45538</v>
      </c>
      <c r="B156" s="64" t="s">
        <v>159</v>
      </c>
      <c r="C156" s="55" t="s">
        <v>26</v>
      </c>
      <c r="D156" s="53">
        <v>21.93</v>
      </c>
      <c r="E156" s="1"/>
    </row>
    <row r="157" spans="1:5" s="35" customFormat="1" ht="15.6" x14ac:dyDescent="0.3">
      <c r="A157" s="62">
        <v>45544</v>
      </c>
      <c r="B157" s="72" t="s">
        <v>160</v>
      </c>
      <c r="C157" s="72" t="s">
        <v>10</v>
      </c>
      <c r="D157" s="75">
        <v>-1308.9999999999973</v>
      </c>
      <c r="E157" s="1"/>
    </row>
    <row r="158" spans="1:5" s="35" customFormat="1" ht="15.6" x14ac:dyDescent="0.3">
      <c r="A158" s="62">
        <v>45547</v>
      </c>
      <c r="B158" s="72" t="s">
        <v>161</v>
      </c>
      <c r="C158" s="72" t="s">
        <v>10</v>
      </c>
      <c r="D158" s="75">
        <v>-183</v>
      </c>
      <c r="E158" s="1"/>
    </row>
    <row r="159" spans="1:5" ht="15.6" x14ac:dyDescent="0.3">
      <c r="A159" s="62">
        <v>45565</v>
      </c>
      <c r="B159" s="72" t="s">
        <v>162</v>
      </c>
      <c r="C159" s="72" t="s">
        <v>10</v>
      </c>
      <c r="D159" s="75">
        <v>-9</v>
      </c>
    </row>
    <row r="160" spans="1:5" s="35" customFormat="1" ht="15.6" x14ac:dyDescent="0.3">
      <c r="A160" s="62">
        <v>45566</v>
      </c>
      <c r="B160" s="72" t="s">
        <v>163</v>
      </c>
      <c r="C160" s="55" t="s">
        <v>10</v>
      </c>
      <c r="D160" s="75">
        <v>-24211.95</v>
      </c>
      <c r="E160" s="1"/>
    </row>
    <row r="161" spans="1:8" s="35" customFormat="1" ht="15.6" x14ac:dyDescent="0.3">
      <c r="A161" s="62">
        <v>45567</v>
      </c>
      <c r="B161" s="64" t="s">
        <v>164</v>
      </c>
      <c r="C161" s="55" t="s">
        <v>26</v>
      </c>
      <c r="D161" s="53">
        <v>24382.949999999997</v>
      </c>
      <c r="E161" s="1"/>
    </row>
    <row r="162" spans="1:8" s="35" customFormat="1" ht="15.6" x14ac:dyDescent="0.3">
      <c r="A162" s="62">
        <v>45582</v>
      </c>
      <c r="B162" s="64" t="s">
        <v>165</v>
      </c>
      <c r="C162" s="55" t="s">
        <v>26</v>
      </c>
      <c r="D162" s="53">
        <v>798.99999999999727</v>
      </c>
      <c r="E162" s="1"/>
    </row>
    <row r="163" spans="1:8" s="35" customFormat="1" ht="15.6" x14ac:dyDescent="0.3">
      <c r="A163" s="62">
        <v>45582</v>
      </c>
      <c r="B163" s="64" t="s">
        <v>166</v>
      </c>
      <c r="C163" s="55" t="s">
        <v>26</v>
      </c>
      <c r="D163" s="53">
        <v>38</v>
      </c>
      <c r="E163" s="1"/>
      <c r="F163" s="1"/>
      <c r="G163" s="1"/>
      <c r="H163" s="1"/>
    </row>
    <row r="164" spans="1:8" s="35" customFormat="1" ht="15.6" x14ac:dyDescent="0.3">
      <c r="A164" s="62">
        <v>45597</v>
      </c>
      <c r="B164" s="72" t="s">
        <v>167</v>
      </c>
      <c r="C164" s="55" t="s">
        <v>10</v>
      </c>
      <c r="D164" s="75">
        <v>-20.02</v>
      </c>
      <c r="E164" s="1"/>
      <c r="F164" s="1"/>
      <c r="G164" s="1"/>
      <c r="H164" s="1"/>
    </row>
    <row r="165" spans="1:8" ht="15.6" x14ac:dyDescent="0.3">
      <c r="A165" s="62">
        <v>45597</v>
      </c>
      <c r="B165" s="72" t="s">
        <v>168</v>
      </c>
      <c r="C165" s="55" t="s">
        <v>10</v>
      </c>
      <c r="D165" s="75">
        <v>-577</v>
      </c>
    </row>
    <row r="166" spans="1:8" ht="15.6" x14ac:dyDescent="0.3">
      <c r="A166" s="62">
        <v>45609</v>
      </c>
      <c r="B166" s="72" t="s">
        <v>169</v>
      </c>
      <c r="C166" s="55" t="s">
        <v>10</v>
      </c>
      <c r="D166" s="75">
        <v>-142.57</v>
      </c>
    </row>
    <row r="167" spans="1:8" ht="15.6" x14ac:dyDescent="0.3">
      <c r="A167" s="62">
        <v>45627</v>
      </c>
      <c r="B167" s="72" t="s">
        <v>170</v>
      </c>
      <c r="C167" s="55" t="s">
        <v>10</v>
      </c>
      <c r="D167" s="75">
        <v>-1170.46</v>
      </c>
    </row>
    <row r="168" spans="1:8" ht="15.6" x14ac:dyDescent="0.3">
      <c r="A168" s="62">
        <v>45631</v>
      </c>
      <c r="B168" s="72" t="s">
        <v>171</v>
      </c>
      <c r="C168" s="55" t="s">
        <v>10</v>
      </c>
      <c r="D168" s="75">
        <v>-15864.259999999998</v>
      </c>
    </row>
    <row r="169" spans="1:8" ht="15.6" x14ac:dyDescent="0.3">
      <c r="A169" s="62">
        <v>45632</v>
      </c>
      <c r="B169" s="72" t="s">
        <v>172</v>
      </c>
      <c r="C169" s="55" t="s">
        <v>10</v>
      </c>
      <c r="D169" s="75">
        <v>-882.14000000000306</v>
      </c>
    </row>
    <row r="170" spans="1:8" ht="15.6" x14ac:dyDescent="0.3">
      <c r="A170" s="62">
        <v>45689</v>
      </c>
      <c r="B170" s="72" t="s">
        <v>173</v>
      </c>
      <c r="C170" s="55" t="s">
        <v>10</v>
      </c>
      <c r="D170" s="75">
        <v>-50</v>
      </c>
    </row>
    <row r="171" spans="1:8" ht="15.6" x14ac:dyDescent="0.3">
      <c r="A171" s="62">
        <v>45714</v>
      </c>
      <c r="B171" s="64" t="s">
        <v>174</v>
      </c>
      <c r="C171" s="55" t="s">
        <v>26</v>
      </c>
      <c r="D171" s="53">
        <v>10836.27</v>
      </c>
    </row>
    <row r="172" spans="1:8" ht="15.6" x14ac:dyDescent="0.3">
      <c r="A172" s="62">
        <v>45740</v>
      </c>
      <c r="B172" s="64" t="s">
        <v>175</v>
      </c>
      <c r="C172" s="55" t="s">
        <v>26</v>
      </c>
      <c r="D172" s="53">
        <v>1.9999999993269739</v>
      </c>
    </row>
    <row r="173" spans="1:8" ht="15.6" x14ac:dyDescent="0.3">
      <c r="A173" s="76">
        <v>45764</v>
      </c>
      <c r="B173" s="74" t="s">
        <v>176</v>
      </c>
      <c r="C173" s="74" t="s">
        <v>26</v>
      </c>
      <c r="D173" s="75">
        <v>-0.9</v>
      </c>
      <c r="E173" s="37"/>
    </row>
    <row r="174" spans="1:8" ht="15.6" x14ac:dyDescent="0.3">
      <c r="A174" s="62">
        <v>45809</v>
      </c>
      <c r="B174" s="72" t="s">
        <v>177</v>
      </c>
      <c r="C174" s="72" t="s">
        <v>10</v>
      </c>
      <c r="D174" s="75">
        <v>-280</v>
      </c>
    </row>
    <row r="175" spans="1:8" ht="15.6" x14ac:dyDescent="0.3">
      <c r="A175" s="62">
        <v>45820</v>
      </c>
      <c r="B175" s="64" t="s">
        <v>178</v>
      </c>
      <c r="C175" s="55" t="s">
        <v>26</v>
      </c>
      <c r="D175" s="53">
        <v>593</v>
      </c>
    </row>
    <row r="176" spans="1:8" ht="15.6" x14ac:dyDescent="0.3">
      <c r="A176" s="62">
        <v>45820</v>
      </c>
      <c r="B176" s="72" t="s">
        <v>179</v>
      </c>
      <c r="C176" s="72" t="s">
        <v>10</v>
      </c>
      <c r="D176" s="75">
        <v>-1499.9999999999995</v>
      </c>
    </row>
    <row r="177" spans="1:5" ht="15.6" x14ac:dyDescent="0.3">
      <c r="A177" s="62">
        <v>45826</v>
      </c>
      <c r="B177" s="72" t="s">
        <v>180</v>
      </c>
      <c r="C177" s="72" t="s">
        <v>10</v>
      </c>
      <c r="D177" s="75">
        <v>-559.99999999999977</v>
      </c>
    </row>
    <row r="178" spans="1:5" ht="15.6" x14ac:dyDescent="0.3">
      <c r="A178" s="62">
        <v>45831</v>
      </c>
      <c r="B178" s="72" t="s">
        <v>181</v>
      </c>
      <c r="C178" s="72" t="s">
        <v>10</v>
      </c>
      <c r="D178" s="75">
        <v>-369.99000000019987</v>
      </c>
    </row>
    <row r="179" spans="1:5" ht="15.6" x14ac:dyDescent="0.3">
      <c r="A179" s="62">
        <v>45834</v>
      </c>
      <c r="B179" s="64" t="s">
        <v>127</v>
      </c>
      <c r="C179" s="55" t="s">
        <v>26</v>
      </c>
      <c r="D179" s="53">
        <v>1880</v>
      </c>
    </row>
    <row r="180" spans="1:5" ht="15.6" x14ac:dyDescent="0.3">
      <c r="A180" s="62">
        <v>45848</v>
      </c>
      <c r="B180" s="72" t="s">
        <v>182</v>
      </c>
      <c r="C180" s="72" t="s">
        <v>10</v>
      </c>
      <c r="D180" s="75">
        <v>-1339.3199999999997</v>
      </c>
    </row>
    <row r="181" spans="1:5" ht="15.6" x14ac:dyDescent="0.3">
      <c r="A181" s="62">
        <v>45898</v>
      </c>
      <c r="B181" s="72" t="s">
        <v>183</v>
      </c>
      <c r="C181" s="72" t="s">
        <v>10</v>
      </c>
      <c r="D181" s="75">
        <f>-654+627</f>
        <v>-27</v>
      </c>
      <c r="E181" s="1" t="s">
        <v>184</v>
      </c>
    </row>
    <row r="182" spans="1:5" ht="15.6" x14ac:dyDescent="0.3">
      <c r="A182" s="62">
        <v>45898</v>
      </c>
      <c r="B182" s="72" t="s">
        <v>185</v>
      </c>
      <c r="C182" s="72" t="s">
        <v>10</v>
      </c>
      <c r="D182" s="75">
        <v>-2000.0000000000036</v>
      </c>
    </row>
    <row r="183" spans="1:5" ht="15.6" x14ac:dyDescent="0.3">
      <c r="A183" s="62">
        <v>45901</v>
      </c>
      <c r="B183" s="72" t="s">
        <v>186</v>
      </c>
      <c r="C183" s="72" t="s">
        <v>10</v>
      </c>
      <c r="D183" s="75">
        <v>-1.57</v>
      </c>
    </row>
    <row r="184" spans="1:5" ht="15.6" x14ac:dyDescent="0.3">
      <c r="A184" s="62">
        <v>45909</v>
      </c>
      <c r="B184" s="64" t="s">
        <v>187</v>
      </c>
      <c r="C184" s="55" t="s">
        <v>26</v>
      </c>
      <c r="D184" s="53">
        <v>12335.14</v>
      </c>
    </row>
    <row r="185" spans="1:5" ht="15.6" x14ac:dyDescent="0.3">
      <c r="A185" s="62">
        <v>45931</v>
      </c>
      <c r="B185" s="77" t="s">
        <v>188</v>
      </c>
      <c r="C185" s="72" t="s">
        <v>189</v>
      </c>
      <c r="D185" s="75">
        <v>-7500</v>
      </c>
    </row>
    <row r="186" spans="1:5" ht="15.6" x14ac:dyDescent="0.3">
      <c r="A186" s="62">
        <v>46197</v>
      </c>
      <c r="B186" s="77" t="s">
        <v>188</v>
      </c>
      <c r="C186" s="72" t="s">
        <v>189</v>
      </c>
      <c r="D186" s="75">
        <v>8400</v>
      </c>
    </row>
    <row r="187" spans="1:5" ht="15.6" x14ac:dyDescent="0.3">
      <c r="A187" s="62">
        <v>45931</v>
      </c>
      <c r="B187" s="72" t="s">
        <v>190</v>
      </c>
      <c r="C187" s="72" t="s">
        <v>189</v>
      </c>
      <c r="D187" s="75">
        <v>-500000</v>
      </c>
    </row>
    <row r="188" spans="1:5" ht="15.6" x14ac:dyDescent="0.3">
      <c r="A188" s="62">
        <v>45931</v>
      </c>
      <c r="B188" s="72" t="s">
        <v>191</v>
      </c>
      <c r="C188" s="72" t="s">
        <v>189</v>
      </c>
      <c r="D188" s="75">
        <v>-9.34</v>
      </c>
    </row>
    <row r="189" spans="1:5" ht="15.6" x14ac:dyDescent="0.3">
      <c r="A189" s="62">
        <v>45931</v>
      </c>
      <c r="B189" s="72" t="s">
        <v>192</v>
      </c>
      <c r="C189" s="72" t="s">
        <v>189</v>
      </c>
      <c r="D189" s="75">
        <v>-1730.6800000000003</v>
      </c>
    </row>
    <row r="190" spans="1:5" ht="15.6" x14ac:dyDescent="0.3">
      <c r="A190" s="62">
        <v>45931</v>
      </c>
      <c r="B190" s="72" t="s">
        <v>193</v>
      </c>
      <c r="C190" s="72" t="s">
        <v>189</v>
      </c>
      <c r="D190" s="75">
        <v>-415</v>
      </c>
    </row>
    <row r="191" spans="1:5" ht="15.6" x14ac:dyDescent="0.3">
      <c r="A191" s="62">
        <v>45931</v>
      </c>
      <c r="B191" s="72" t="s">
        <v>194</v>
      </c>
      <c r="C191" s="72" t="s">
        <v>189</v>
      </c>
      <c r="D191" s="75">
        <f>-44296.79+13149.48+95+80</f>
        <v>-30972.31</v>
      </c>
      <c r="E191" s="1" t="s">
        <v>195</v>
      </c>
    </row>
    <row r="192" spans="1:5" ht="15.6" x14ac:dyDescent="0.3">
      <c r="A192" s="62">
        <v>45938</v>
      </c>
      <c r="B192" s="72" t="s">
        <v>196</v>
      </c>
      <c r="C192" s="72" t="s">
        <v>197</v>
      </c>
      <c r="D192" s="75">
        <v>-3875</v>
      </c>
    </row>
    <row r="193" spans="1:5" ht="15.6" x14ac:dyDescent="0.3">
      <c r="A193" s="62">
        <v>45952</v>
      </c>
      <c r="B193" s="72" t="s">
        <v>198</v>
      </c>
      <c r="C193" s="72" t="s">
        <v>189</v>
      </c>
      <c r="D193" s="75">
        <v>-30000</v>
      </c>
    </row>
    <row r="194" spans="1:5" ht="15.6" x14ac:dyDescent="0.3">
      <c r="A194" s="62">
        <v>45962</v>
      </c>
      <c r="B194" s="72" t="s">
        <v>200</v>
      </c>
      <c r="C194" s="72" t="s">
        <v>189</v>
      </c>
      <c r="D194" s="75">
        <v>-2312.7700000000004</v>
      </c>
      <c r="E194" s="1" t="s">
        <v>201</v>
      </c>
    </row>
    <row r="195" spans="1:5" ht="15.6" x14ac:dyDescent="0.3">
      <c r="A195" s="62">
        <v>46113</v>
      </c>
      <c r="B195" s="72" t="s">
        <v>202</v>
      </c>
      <c r="C195" s="72" t="s">
        <v>189</v>
      </c>
      <c r="D195" s="75">
        <f>-82931.45+21.94+81356.05+342</f>
        <v>-1211.4599999999919</v>
      </c>
    </row>
    <row r="196" spans="1:5" ht="15.6" x14ac:dyDescent="0.3">
      <c r="A196" s="62">
        <v>46143</v>
      </c>
      <c r="B196" s="72" t="s">
        <v>203</v>
      </c>
      <c r="C196" s="72" t="s">
        <v>189</v>
      </c>
      <c r="D196" s="75">
        <f>-4163989.68+4160155.15+312</f>
        <v>-3522.5300000002608</v>
      </c>
    </row>
    <row r="197" spans="1:5" ht="15.6" x14ac:dyDescent="0.3">
      <c r="A197" s="62">
        <v>46204</v>
      </c>
      <c r="B197" s="72" t="s">
        <v>235</v>
      </c>
      <c r="C197" s="72" t="s">
        <v>189</v>
      </c>
      <c r="D197" s="75">
        <f>-13482.51+12682.51</f>
        <v>-800</v>
      </c>
    </row>
    <row r="198" spans="1:5" ht="15.6" x14ac:dyDescent="0.3">
      <c r="A198" s="62">
        <v>46235</v>
      </c>
      <c r="B198" s="72" t="s">
        <v>273</v>
      </c>
      <c r="C198" s="72" t="s">
        <v>189</v>
      </c>
      <c r="D198" s="75">
        <f>-848293.69+842749.69+2750</f>
        <v>-2794</v>
      </c>
      <c r="E198" s="83"/>
    </row>
    <row r="199" spans="1:5" ht="15.6" x14ac:dyDescent="0.3">
      <c r="A199" s="62">
        <v>46266</v>
      </c>
      <c r="B199" s="72" t="s">
        <v>286</v>
      </c>
      <c r="C199" s="72" t="s">
        <v>189</v>
      </c>
      <c r="D199" s="75">
        <v>-7170</v>
      </c>
      <c r="E199" s="83"/>
    </row>
    <row r="200" spans="1:5" ht="15.6" x14ac:dyDescent="0.3">
      <c r="A200" s="62">
        <v>46289</v>
      </c>
      <c r="B200" s="72" t="s">
        <v>245</v>
      </c>
      <c r="C200" s="72" t="s">
        <v>189</v>
      </c>
      <c r="D200" s="75">
        <v>-3010.92</v>
      </c>
      <c r="E200" s="83"/>
    </row>
    <row r="201" spans="1:5" ht="15.6" x14ac:dyDescent="0.3">
      <c r="A201" s="62">
        <v>46266</v>
      </c>
      <c r="B201" s="72" t="s">
        <v>285</v>
      </c>
      <c r="C201" s="72" t="s">
        <v>189</v>
      </c>
      <c r="D201" s="75">
        <v>-2992</v>
      </c>
      <c r="E201" s="83"/>
    </row>
    <row r="202" spans="1:5" ht="15.6" x14ac:dyDescent="0.3">
      <c r="A202" s="62">
        <v>46266</v>
      </c>
      <c r="B202" s="72" t="s">
        <v>278</v>
      </c>
      <c r="C202" s="72" t="s">
        <v>189</v>
      </c>
      <c r="D202" s="75">
        <f>-38254+37165</f>
        <v>-1089</v>
      </c>
      <c r="E202" s="83"/>
    </row>
    <row r="203" spans="1:5" ht="16.2" thickBot="1" x14ac:dyDescent="0.35">
      <c r="A203" s="62"/>
      <c r="B203" s="72"/>
      <c r="C203" s="72"/>
      <c r="D203" s="75"/>
    </row>
    <row r="204" spans="1:5" ht="13.8" thickBot="1" x14ac:dyDescent="0.3">
      <c r="C204" s="19"/>
      <c r="D204" s="41">
        <f>SUM(D5:D203)</f>
        <v>-805116.40000000119</v>
      </c>
    </row>
    <row r="205" spans="1:5" ht="13.8" thickTop="1" x14ac:dyDescent="0.25">
      <c r="B205" s="1" t="s">
        <v>208</v>
      </c>
      <c r="D205" s="42">
        <f>D1-D204</f>
        <v>1.1641532182693481E-9</v>
      </c>
    </row>
    <row r="206" spans="1:5" ht="14.4" x14ac:dyDescent="0.3">
      <c r="A206"/>
      <c r="B206" s="43" t="s">
        <v>209</v>
      </c>
      <c r="C206" s="43"/>
      <c r="D206"/>
    </row>
    <row r="207" spans="1:5" x14ac:dyDescent="0.25">
      <c r="A207" s="44" t="s">
        <v>210</v>
      </c>
      <c r="B207" s="44" t="s">
        <v>211</v>
      </c>
      <c r="C207" s="44" t="s">
        <v>212</v>
      </c>
      <c r="D207" s="45" t="s">
        <v>213</v>
      </c>
    </row>
    <row r="208" spans="1:5" ht="20.399999999999999" x14ac:dyDescent="0.25">
      <c r="A208" s="46" t="s">
        <v>214</v>
      </c>
      <c r="B208" s="46" t="s">
        <v>1</v>
      </c>
      <c r="C208" s="48">
        <v>46291</v>
      </c>
      <c r="D208" s="47">
        <v>-805116.4</v>
      </c>
    </row>
    <row r="210" spans="1:4" x14ac:dyDescent="0.25">
      <c r="B210" s="1" t="s">
        <v>216</v>
      </c>
    </row>
    <row r="211" spans="1:4" ht="15.6" x14ac:dyDescent="0.3">
      <c r="A211" s="40">
        <v>46235</v>
      </c>
      <c r="B211" s="72" t="s">
        <v>274</v>
      </c>
      <c r="C211" s="72" t="s">
        <v>189</v>
      </c>
      <c r="D211" s="75">
        <v>-262</v>
      </c>
    </row>
    <row r="212" spans="1:4" ht="15.6" x14ac:dyDescent="0.3">
      <c r="A212" s="62"/>
      <c r="B212" s="72"/>
      <c r="C212" s="72"/>
      <c r="D212" s="75"/>
    </row>
    <row r="213" spans="1:4" ht="15.6" x14ac:dyDescent="0.3">
      <c r="A213" s="62"/>
      <c r="B213" s="72"/>
      <c r="C213" s="72"/>
      <c r="D213" s="75"/>
    </row>
    <row r="214" spans="1:4" ht="15.6" x14ac:dyDescent="0.3">
      <c r="A214" s="62"/>
      <c r="B214" s="72"/>
      <c r="C214" s="72"/>
      <c r="D214" s="75"/>
    </row>
    <row r="215" spans="1:4" ht="15.6" x14ac:dyDescent="0.3">
      <c r="A215" s="62"/>
      <c r="B215" s="64"/>
      <c r="C215" s="55"/>
      <c r="D215" s="53"/>
    </row>
    <row r="216" spans="1:4" ht="15.6" x14ac:dyDescent="0.3">
      <c r="A216" s="76"/>
      <c r="B216" s="74"/>
      <c r="C216" s="72"/>
      <c r="D216" s="75"/>
    </row>
    <row r="217" spans="1:4" ht="14.4" x14ac:dyDescent="0.3">
      <c r="A217" s="40"/>
      <c r="B217"/>
      <c r="C217" s="1"/>
      <c r="D217" s="37"/>
    </row>
    <row r="218" spans="1:4" ht="14.4" x14ac:dyDescent="0.3">
      <c r="A218" s="40"/>
      <c r="B218"/>
      <c r="C218" s="1"/>
      <c r="D218" s="37"/>
    </row>
    <row r="219" spans="1:4" x14ac:dyDescent="0.25">
      <c r="A219" s="24"/>
      <c r="C219" s="1"/>
      <c r="D219" s="37"/>
    </row>
    <row r="220" spans="1:4" ht="14.4" x14ac:dyDescent="0.3">
      <c r="A220" s="40"/>
      <c r="B220"/>
      <c r="C220" s="1"/>
      <c r="D220" s="37"/>
    </row>
    <row r="221" spans="1:4" x14ac:dyDescent="0.25">
      <c r="A221" s="24"/>
      <c r="C221" s="1"/>
      <c r="D221" s="37"/>
    </row>
    <row r="222" spans="1:4" x14ac:dyDescent="0.25">
      <c r="A222" s="24"/>
      <c r="C222" s="1"/>
      <c r="D222" s="37"/>
    </row>
    <row r="223" spans="1:4" x14ac:dyDescent="0.25">
      <c r="A223" s="24"/>
      <c r="C223" s="1"/>
      <c r="D223" s="37"/>
    </row>
    <row r="224" spans="1:4" x14ac:dyDescent="0.25">
      <c r="A224" s="24"/>
      <c r="C224" s="1"/>
      <c r="D224" s="37"/>
    </row>
    <row r="225" spans="1:4" x14ac:dyDescent="0.25">
      <c r="A225" s="24"/>
      <c r="C225" s="1"/>
      <c r="D225" s="37"/>
    </row>
    <row r="226" spans="1:4" x14ac:dyDescent="0.25">
      <c r="A226" s="24"/>
      <c r="C226" s="1"/>
      <c r="D226" s="37"/>
    </row>
    <row r="227" spans="1:4" x14ac:dyDescent="0.25">
      <c r="A227" s="24"/>
      <c r="C227" s="1"/>
      <c r="D227" s="37"/>
    </row>
    <row r="228" spans="1:4" x14ac:dyDescent="0.25">
      <c r="A228" s="24"/>
      <c r="C228" s="1"/>
      <c r="D228" s="37"/>
    </row>
    <row r="229" spans="1:4" x14ac:dyDescent="0.25">
      <c r="A229" s="24"/>
      <c r="C229" s="1"/>
      <c r="D229" s="37"/>
    </row>
    <row r="230" spans="1:4" x14ac:dyDescent="0.25">
      <c r="A230" s="24"/>
      <c r="C230" s="1"/>
      <c r="D230" s="37"/>
    </row>
    <row r="231" spans="1:4" x14ac:dyDescent="0.25">
      <c r="A231" s="24"/>
      <c r="C231" s="1"/>
      <c r="D231" s="37"/>
    </row>
    <row r="232" spans="1:4" x14ac:dyDescent="0.25">
      <c r="A232" s="24"/>
      <c r="C232" s="1"/>
      <c r="D232" s="37"/>
    </row>
    <row r="233" spans="1:4" x14ac:dyDescent="0.25">
      <c r="A233" s="24"/>
      <c r="C233" s="1"/>
      <c r="D233" s="37"/>
    </row>
    <row r="234" spans="1:4" x14ac:dyDescent="0.25">
      <c r="A234" s="24"/>
      <c r="C234" s="1"/>
      <c r="D234" s="37"/>
    </row>
    <row r="235" spans="1:4" x14ac:dyDescent="0.25">
      <c r="A235" s="24"/>
      <c r="C235" s="1"/>
      <c r="D235" s="37"/>
    </row>
    <row r="236" spans="1:4" x14ac:dyDescent="0.25">
      <c r="A236" s="24"/>
      <c r="C236" s="1"/>
      <c r="D236" s="37"/>
    </row>
    <row r="237" spans="1:4" x14ac:dyDescent="0.25">
      <c r="A237" s="24"/>
      <c r="C237" s="1"/>
      <c r="D237" s="37"/>
    </row>
    <row r="238" spans="1:4" x14ac:dyDescent="0.25">
      <c r="A238" s="24"/>
      <c r="C238" s="1"/>
      <c r="D238" s="37"/>
    </row>
    <row r="239" spans="1:4" x14ac:dyDescent="0.25">
      <c r="A239" s="24"/>
      <c r="C239" s="1"/>
      <c r="D239" s="37"/>
    </row>
    <row r="240" spans="1:4" x14ac:dyDescent="0.25">
      <c r="A240" s="24"/>
      <c r="C240" s="1"/>
      <c r="D240" s="37"/>
    </row>
    <row r="241" spans="1:4" x14ac:dyDescent="0.25">
      <c r="A241" s="24"/>
      <c r="C241" s="1"/>
      <c r="D241" s="37"/>
    </row>
    <row r="242" spans="1:4" x14ac:dyDescent="0.25">
      <c r="A242" s="24"/>
      <c r="B242" s="26"/>
      <c r="D242" s="16"/>
    </row>
    <row r="243" spans="1:4" x14ac:dyDescent="0.25">
      <c r="A243" s="24"/>
      <c r="C243" s="1"/>
      <c r="D243" s="37"/>
    </row>
    <row r="244" spans="1:4" x14ac:dyDescent="0.25">
      <c r="A244" s="24"/>
      <c r="C244" s="1"/>
      <c r="D244" s="37"/>
    </row>
    <row r="245" spans="1:4" x14ac:dyDescent="0.25">
      <c r="A245" s="24"/>
      <c r="C245" s="1"/>
      <c r="D245" s="37"/>
    </row>
    <row r="246" spans="1:4" x14ac:dyDescent="0.25">
      <c r="A246" s="24"/>
      <c r="C246" s="1"/>
      <c r="D246" s="37"/>
    </row>
    <row r="247" spans="1:4" x14ac:dyDescent="0.25">
      <c r="A247" s="24"/>
      <c r="C247" s="1"/>
      <c r="D247" s="37"/>
    </row>
  </sheetData>
  <autoFilter ref="A1:E196" xr:uid="{17AC83F8-2E35-4C5E-85D7-D8D781D66155}"/>
  <dataConsolidate/>
  <pageMargins left="0.5" right="0.5" top="0.5" bottom="0.5" header="0" footer="0"/>
  <pageSetup scale="80" orientation="portrait" r:id="rId1"/>
  <headerFooter>
    <oddHeader>&amp;C&amp;"Times New Roman,Bold"&amp;10University of Maryland
Central Billing Lockbox Reconciliation
____________________________________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90767-F381-4528-B60A-3551ADE26EAB}">
  <dimension ref="A1:K25"/>
  <sheetViews>
    <sheetView workbookViewId="0">
      <selection activeCell="H22" sqref="H22"/>
    </sheetView>
  </sheetViews>
  <sheetFormatPr defaultRowHeight="14.4" x14ac:dyDescent="0.3"/>
  <cols>
    <col min="1" max="1" width="11.21875" bestFit="1" customWidth="1"/>
    <col min="2" max="2" width="12.77734375" bestFit="1" customWidth="1"/>
    <col min="3" max="3" width="10.6640625" customWidth="1"/>
    <col min="4" max="4" width="19.5546875" bestFit="1" customWidth="1"/>
    <col min="5" max="6" width="0" hidden="1" customWidth="1"/>
    <col min="7" max="8" width="12.88671875" bestFit="1" customWidth="1"/>
    <col min="10" max="10" width="20.5546875" bestFit="1" customWidth="1"/>
  </cols>
  <sheetData>
    <row r="1" spans="1:11" x14ac:dyDescent="0.3">
      <c r="A1" t="s">
        <v>257</v>
      </c>
      <c r="B1" t="s">
        <v>256</v>
      </c>
      <c r="C1" t="s">
        <v>255</v>
      </c>
      <c r="D1" t="s">
        <v>254</v>
      </c>
      <c r="E1" t="s">
        <v>253</v>
      </c>
      <c r="F1" t="s">
        <v>252</v>
      </c>
      <c r="G1" s="84" t="s">
        <v>287</v>
      </c>
      <c r="H1" s="84" t="s">
        <v>288</v>
      </c>
      <c r="I1" t="s">
        <v>211</v>
      </c>
      <c r="J1" t="s">
        <v>249</v>
      </c>
      <c r="K1" t="s">
        <v>212</v>
      </c>
    </row>
    <row r="2" spans="1:11" x14ac:dyDescent="0.3">
      <c r="A2" t="s">
        <v>239</v>
      </c>
      <c r="B2" t="s">
        <v>240</v>
      </c>
      <c r="C2" s="40">
        <v>46286</v>
      </c>
      <c r="D2" t="s">
        <v>269</v>
      </c>
      <c r="E2">
        <v>11395</v>
      </c>
      <c r="F2">
        <v>11395</v>
      </c>
      <c r="G2" s="85">
        <v>11395</v>
      </c>
      <c r="H2" s="85">
        <v>11395</v>
      </c>
      <c r="I2" t="s">
        <v>1</v>
      </c>
      <c r="J2" t="s">
        <v>189</v>
      </c>
      <c r="K2" t="s">
        <v>276</v>
      </c>
    </row>
    <row r="3" spans="1:11" x14ac:dyDescent="0.3">
      <c r="A3" t="s">
        <v>239</v>
      </c>
      <c r="B3" t="s">
        <v>238</v>
      </c>
      <c r="C3" s="40">
        <v>46286</v>
      </c>
      <c r="D3" t="s">
        <v>269</v>
      </c>
      <c r="E3">
        <v>3905</v>
      </c>
      <c r="F3">
        <v>3905</v>
      </c>
      <c r="G3" s="85">
        <v>3905</v>
      </c>
      <c r="H3" s="85">
        <v>3905</v>
      </c>
      <c r="I3" t="s">
        <v>1</v>
      </c>
      <c r="J3" t="s">
        <v>197</v>
      </c>
      <c r="K3" t="s">
        <v>276</v>
      </c>
    </row>
    <row r="4" spans="1:11" x14ac:dyDescent="0.3">
      <c r="A4" t="s">
        <v>239</v>
      </c>
      <c r="B4" t="s">
        <v>238</v>
      </c>
      <c r="C4" s="40">
        <v>46267</v>
      </c>
      <c r="D4" t="s">
        <v>274</v>
      </c>
      <c r="F4">
        <v>262</v>
      </c>
      <c r="G4" s="86">
        <v>262</v>
      </c>
      <c r="H4" s="83"/>
      <c r="I4" t="s">
        <v>1</v>
      </c>
      <c r="J4" t="s">
        <v>197</v>
      </c>
      <c r="K4" t="s">
        <v>276</v>
      </c>
    </row>
    <row r="5" spans="1:11" x14ac:dyDescent="0.3">
      <c r="A5" t="s">
        <v>239</v>
      </c>
      <c r="B5" t="s">
        <v>240</v>
      </c>
      <c r="C5" s="40">
        <v>46266</v>
      </c>
      <c r="D5" t="s">
        <v>286</v>
      </c>
      <c r="E5">
        <v>7170</v>
      </c>
      <c r="G5" s="83"/>
      <c r="H5" s="83">
        <v>7170</v>
      </c>
      <c r="I5" t="s">
        <v>1</v>
      </c>
      <c r="J5" t="s">
        <v>189</v>
      </c>
      <c r="K5" t="s">
        <v>276</v>
      </c>
    </row>
    <row r="6" spans="1:11" x14ac:dyDescent="0.3">
      <c r="A6" t="s">
        <v>239</v>
      </c>
      <c r="B6" t="s">
        <v>240</v>
      </c>
      <c r="C6" s="40">
        <v>46266</v>
      </c>
      <c r="D6" t="s">
        <v>283</v>
      </c>
      <c r="E6">
        <v>8737.5</v>
      </c>
      <c r="G6" s="85"/>
      <c r="H6" s="85">
        <v>8737.5</v>
      </c>
      <c r="I6" t="s">
        <v>1</v>
      </c>
      <c r="J6" t="s">
        <v>189</v>
      </c>
      <c r="K6" t="s">
        <v>276</v>
      </c>
    </row>
    <row r="7" spans="1:11" x14ac:dyDescent="0.3">
      <c r="A7" t="s">
        <v>239</v>
      </c>
      <c r="B7" t="s">
        <v>238</v>
      </c>
      <c r="C7" s="40">
        <v>46274</v>
      </c>
      <c r="D7" t="s">
        <v>283</v>
      </c>
      <c r="F7">
        <v>8737.5</v>
      </c>
      <c r="G7" s="85">
        <v>8737.5</v>
      </c>
      <c r="H7" s="85"/>
      <c r="I7" t="s">
        <v>1</v>
      </c>
      <c r="J7" t="s">
        <v>197</v>
      </c>
      <c r="K7" t="s">
        <v>276</v>
      </c>
    </row>
    <row r="8" spans="1:11" x14ac:dyDescent="0.3">
      <c r="A8" t="s">
        <v>239</v>
      </c>
      <c r="B8" t="s">
        <v>240</v>
      </c>
      <c r="C8" s="40">
        <v>46266</v>
      </c>
      <c r="D8" t="s">
        <v>281</v>
      </c>
      <c r="E8">
        <v>3804</v>
      </c>
      <c r="G8" s="85"/>
      <c r="H8" s="85">
        <v>3804</v>
      </c>
      <c r="I8" t="s">
        <v>1</v>
      </c>
      <c r="J8" t="s">
        <v>189</v>
      </c>
      <c r="K8" t="s">
        <v>276</v>
      </c>
    </row>
    <row r="9" spans="1:11" x14ac:dyDescent="0.3">
      <c r="A9" t="s">
        <v>239</v>
      </c>
      <c r="B9" t="s">
        <v>238</v>
      </c>
      <c r="C9" s="40">
        <v>46276</v>
      </c>
      <c r="D9" t="s">
        <v>281</v>
      </c>
      <c r="F9">
        <v>3402</v>
      </c>
      <c r="G9" s="85">
        <v>3402</v>
      </c>
      <c r="H9" s="85"/>
      <c r="I9" t="s">
        <v>1</v>
      </c>
      <c r="J9" t="s">
        <v>197</v>
      </c>
      <c r="K9" t="s">
        <v>276</v>
      </c>
    </row>
    <row r="10" spans="1:11" x14ac:dyDescent="0.3">
      <c r="A10" t="s">
        <v>239</v>
      </c>
      <c r="B10" t="s">
        <v>238</v>
      </c>
      <c r="C10" s="40">
        <v>46281</v>
      </c>
      <c r="D10" t="s">
        <v>281</v>
      </c>
      <c r="F10">
        <v>402</v>
      </c>
      <c r="G10" s="85">
        <v>402</v>
      </c>
      <c r="H10" s="85"/>
      <c r="I10" t="s">
        <v>1</v>
      </c>
      <c r="J10" t="s">
        <v>197</v>
      </c>
      <c r="K10" t="s">
        <v>276</v>
      </c>
    </row>
    <row r="11" spans="1:11" x14ac:dyDescent="0.3">
      <c r="A11" t="s">
        <v>239</v>
      </c>
      <c r="B11" t="s">
        <v>240</v>
      </c>
      <c r="C11" s="40">
        <v>46266</v>
      </c>
      <c r="D11" t="s">
        <v>277</v>
      </c>
      <c r="E11">
        <v>2606.15</v>
      </c>
      <c r="G11" s="85"/>
      <c r="H11" s="85">
        <v>2606.15</v>
      </c>
      <c r="I11" t="s">
        <v>1</v>
      </c>
      <c r="J11" t="s">
        <v>189</v>
      </c>
      <c r="K11" t="s">
        <v>276</v>
      </c>
    </row>
    <row r="12" spans="1:11" x14ac:dyDescent="0.3">
      <c r="A12" t="s">
        <v>239</v>
      </c>
      <c r="B12" t="s">
        <v>238</v>
      </c>
      <c r="C12" s="40">
        <v>46289</v>
      </c>
      <c r="D12" t="s">
        <v>277</v>
      </c>
      <c r="F12">
        <v>2606.15</v>
      </c>
      <c r="G12" s="85">
        <v>2606.15</v>
      </c>
      <c r="H12" s="85"/>
      <c r="I12" t="s">
        <v>1</v>
      </c>
      <c r="J12" t="s">
        <v>197</v>
      </c>
      <c r="K12" t="s">
        <v>276</v>
      </c>
    </row>
    <row r="13" spans="1:11" x14ac:dyDescent="0.3">
      <c r="A13" t="s">
        <v>239</v>
      </c>
      <c r="B13" t="s">
        <v>240</v>
      </c>
      <c r="C13" s="40">
        <v>46289</v>
      </c>
      <c r="D13" t="s">
        <v>245</v>
      </c>
      <c r="E13">
        <v>3010.92</v>
      </c>
      <c r="G13" s="83"/>
      <c r="H13" s="83">
        <v>3010.92</v>
      </c>
      <c r="I13" t="s">
        <v>1</v>
      </c>
      <c r="J13" t="s">
        <v>189</v>
      </c>
      <c r="K13" t="s">
        <v>276</v>
      </c>
    </row>
    <row r="14" spans="1:11" x14ac:dyDescent="0.3">
      <c r="A14" t="s">
        <v>239</v>
      </c>
      <c r="B14" t="s">
        <v>238</v>
      </c>
      <c r="C14" s="40">
        <v>46274</v>
      </c>
      <c r="D14" t="s">
        <v>273</v>
      </c>
      <c r="F14">
        <v>2750</v>
      </c>
      <c r="G14" s="87">
        <v>2750</v>
      </c>
      <c r="H14" s="83"/>
      <c r="I14" t="s">
        <v>1</v>
      </c>
      <c r="J14" t="s">
        <v>197</v>
      </c>
      <c r="K14" t="s">
        <v>276</v>
      </c>
    </row>
    <row r="15" spans="1:11" x14ac:dyDescent="0.3">
      <c r="A15" t="s">
        <v>239</v>
      </c>
      <c r="B15" t="s">
        <v>240</v>
      </c>
      <c r="C15" s="40">
        <v>46266</v>
      </c>
      <c r="D15" t="s">
        <v>285</v>
      </c>
      <c r="E15">
        <v>2992</v>
      </c>
      <c r="G15" s="83"/>
      <c r="H15" s="83">
        <v>2992</v>
      </c>
      <c r="I15" t="s">
        <v>1</v>
      </c>
      <c r="J15" t="s">
        <v>189</v>
      </c>
      <c r="K15" t="s">
        <v>276</v>
      </c>
    </row>
    <row r="16" spans="1:11" x14ac:dyDescent="0.3">
      <c r="A16" t="s">
        <v>239</v>
      </c>
      <c r="B16" t="s">
        <v>240</v>
      </c>
      <c r="C16" s="40">
        <v>46266</v>
      </c>
      <c r="D16" t="s">
        <v>282</v>
      </c>
      <c r="E16">
        <v>1186.81</v>
      </c>
      <c r="G16" s="85"/>
      <c r="H16" s="85">
        <v>1186.81</v>
      </c>
      <c r="I16" t="s">
        <v>1</v>
      </c>
      <c r="J16" t="s">
        <v>189</v>
      </c>
      <c r="K16" t="s">
        <v>276</v>
      </c>
    </row>
    <row r="17" spans="1:11" x14ac:dyDescent="0.3">
      <c r="A17" t="s">
        <v>239</v>
      </c>
      <c r="B17" t="s">
        <v>238</v>
      </c>
      <c r="C17" s="40">
        <v>46279</v>
      </c>
      <c r="D17" t="s">
        <v>282</v>
      </c>
      <c r="F17">
        <v>1186.81</v>
      </c>
      <c r="G17" s="85">
        <v>1186.81</v>
      </c>
      <c r="H17" s="85"/>
      <c r="I17" t="s">
        <v>1</v>
      </c>
      <c r="J17" t="s">
        <v>197</v>
      </c>
      <c r="K17" t="s">
        <v>276</v>
      </c>
    </row>
    <row r="18" spans="1:11" x14ac:dyDescent="0.3">
      <c r="A18" t="s">
        <v>239</v>
      </c>
      <c r="B18" t="s">
        <v>240</v>
      </c>
      <c r="C18" s="40">
        <v>46266</v>
      </c>
      <c r="D18" t="s">
        <v>284</v>
      </c>
      <c r="E18">
        <v>8449252</v>
      </c>
      <c r="G18" s="85"/>
      <c r="H18" s="85">
        <v>8449252</v>
      </c>
      <c r="I18" t="s">
        <v>1</v>
      </c>
      <c r="J18" t="s">
        <v>189</v>
      </c>
      <c r="K18" t="s">
        <v>276</v>
      </c>
    </row>
    <row r="19" spans="1:11" x14ac:dyDescent="0.3">
      <c r="A19" t="s">
        <v>239</v>
      </c>
      <c r="B19" t="s">
        <v>238</v>
      </c>
      <c r="C19" s="40">
        <v>46273</v>
      </c>
      <c r="D19" t="s">
        <v>284</v>
      </c>
      <c r="F19">
        <v>8449252</v>
      </c>
      <c r="G19" s="85">
        <v>8449252</v>
      </c>
      <c r="H19" s="85"/>
      <c r="I19" t="s">
        <v>1</v>
      </c>
      <c r="J19" t="s">
        <v>197</v>
      </c>
      <c r="K19" t="s">
        <v>276</v>
      </c>
    </row>
    <row r="20" spans="1:11" x14ac:dyDescent="0.3">
      <c r="A20" t="s">
        <v>239</v>
      </c>
      <c r="B20" t="s">
        <v>240</v>
      </c>
      <c r="C20" s="40">
        <v>46266</v>
      </c>
      <c r="D20" t="s">
        <v>279</v>
      </c>
      <c r="E20">
        <v>63569.1</v>
      </c>
      <c r="G20" s="85"/>
      <c r="H20" s="85">
        <v>63569.1</v>
      </c>
      <c r="I20" t="s">
        <v>1</v>
      </c>
      <c r="J20" t="s">
        <v>189</v>
      </c>
      <c r="K20" t="s">
        <v>276</v>
      </c>
    </row>
    <row r="21" spans="1:11" x14ac:dyDescent="0.3">
      <c r="A21" t="s">
        <v>239</v>
      </c>
      <c r="B21" t="s">
        <v>238</v>
      </c>
      <c r="C21" s="40">
        <v>46286</v>
      </c>
      <c r="D21" t="s">
        <v>279</v>
      </c>
      <c r="F21">
        <v>63569.1</v>
      </c>
      <c r="G21" s="85">
        <v>63569.1</v>
      </c>
      <c r="H21" s="85"/>
      <c r="I21" t="s">
        <v>1</v>
      </c>
      <c r="J21" t="s">
        <v>197</v>
      </c>
      <c r="K21" t="s">
        <v>276</v>
      </c>
    </row>
    <row r="22" spans="1:11" x14ac:dyDescent="0.3">
      <c r="A22" t="s">
        <v>239</v>
      </c>
      <c r="B22" t="s">
        <v>240</v>
      </c>
      <c r="C22" s="40">
        <v>46266</v>
      </c>
      <c r="D22" t="s">
        <v>278</v>
      </c>
      <c r="E22">
        <v>38254</v>
      </c>
      <c r="G22" s="83"/>
      <c r="H22" s="83">
        <v>38254</v>
      </c>
      <c r="I22" t="s">
        <v>1</v>
      </c>
      <c r="J22" t="s">
        <v>189</v>
      </c>
      <c r="K22" t="s">
        <v>276</v>
      </c>
    </row>
    <row r="23" spans="1:11" x14ac:dyDescent="0.3">
      <c r="A23" t="s">
        <v>239</v>
      </c>
      <c r="B23" t="s">
        <v>238</v>
      </c>
      <c r="C23" s="40">
        <v>46288</v>
      </c>
      <c r="D23" t="s">
        <v>278</v>
      </c>
      <c r="F23">
        <v>37165</v>
      </c>
      <c r="G23" s="83">
        <v>37165</v>
      </c>
      <c r="H23" s="83"/>
      <c r="I23" t="s">
        <v>1</v>
      </c>
      <c r="J23" t="s">
        <v>197</v>
      </c>
      <c r="K23" t="s">
        <v>276</v>
      </c>
    </row>
    <row r="24" spans="1:11" x14ac:dyDescent="0.3">
      <c r="A24" t="s">
        <v>239</v>
      </c>
      <c r="B24" t="s">
        <v>240</v>
      </c>
      <c r="C24" s="40">
        <v>46266</v>
      </c>
      <c r="D24" t="s">
        <v>280</v>
      </c>
      <c r="E24">
        <v>8294.19</v>
      </c>
      <c r="G24" s="85"/>
      <c r="H24" s="85">
        <v>8294.19</v>
      </c>
      <c r="I24" t="s">
        <v>1</v>
      </c>
      <c r="J24" t="s">
        <v>189</v>
      </c>
      <c r="K24" t="s">
        <v>276</v>
      </c>
    </row>
    <row r="25" spans="1:11" x14ac:dyDescent="0.3">
      <c r="A25" t="s">
        <v>239</v>
      </c>
      <c r="B25" t="s">
        <v>238</v>
      </c>
      <c r="C25" s="40">
        <v>46281</v>
      </c>
      <c r="D25" t="s">
        <v>280</v>
      </c>
      <c r="F25">
        <v>8294.19</v>
      </c>
      <c r="G25" s="85">
        <v>8294.19</v>
      </c>
      <c r="H25" s="85"/>
      <c r="I25" t="s">
        <v>1</v>
      </c>
      <c r="J25" t="s">
        <v>197</v>
      </c>
      <c r="K25" t="s">
        <v>276</v>
      </c>
    </row>
  </sheetData>
  <sortState xmlns:xlrd2="http://schemas.microsoft.com/office/spreadsheetml/2017/richdata2" ref="A2:K25">
    <sortCondition ref="D2:D25"/>
  </sortState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A2D0F-FF40-458F-BCCE-9464A19646D0}">
  <dimension ref="A1:H243"/>
  <sheetViews>
    <sheetView zoomScaleNormal="100" workbookViewId="0">
      <pane xSplit="1" ySplit="4" topLeftCell="B189" activePane="bottomRight" state="frozen"/>
      <selection pane="topRight" activeCell="B1" sqref="B1"/>
      <selection pane="bottomLeft" activeCell="A5" sqref="A5"/>
      <selection pane="bottomRight" activeCell="B195" sqref="B195"/>
    </sheetView>
  </sheetViews>
  <sheetFormatPr defaultColWidth="10.33203125" defaultRowHeight="13.2" x14ac:dyDescent="0.25"/>
  <cols>
    <col min="1" max="1" width="11.33203125" style="1" bestFit="1" customWidth="1"/>
    <col min="2" max="2" width="37.44140625" style="1" customWidth="1"/>
    <col min="3" max="3" width="26.44140625" style="12" bestFit="1" customWidth="1"/>
    <col min="4" max="4" width="13.44140625" style="42" customWidth="1"/>
    <col min="5" max="5" width="38.44140625" style="1" bestFit="1" customWidth="1"/>
    <col min="6" max="6" width="15.33203125" style="1" bestFit="1" customWidth="1"/>
    <col min="7" max="7" width="16" style="1" bestFit="1" customWidth="1"/>
    <col min="8" max="8" width="8.6640625" style="1" bestFit="1" customWidth="1"/>
    <col min="9" max="16384" width="10.33203125" style="1"/>
  </cols>
  <sheetData>
    <row r="1" spans="1:4" ht="13.8" x14ac:dyDescent="0.3">
      <c r="B1" s="2" t="s">
        <v>258</v>
      </c>
      <c r="C1" s="3"/>
      <c r="D1" s="4">
        <f>D205</f>
        <v>-793866.48</v>
      </c>
    </row>
    <row r="2" spans="1:4" x14ac:dyDescent="0.25">
      <c r="B2" s="5" t="s">
        <v>1</v>
      </c>
      <c r="C2" s="5"/>
      <c r="D2" s="6"/>
    </row>
    <row r="3" spans="1:4" x14ac:dyDescent="0.25">
      <c r="B3" s="2" t="s">
        <v>2</v>
      </c>
      <c r="C3" s="7"/>
      <c r="D3" s="6"/>
    </row>
    <row r="4" spans="1:4" s="12" customFormat="1" x14ac:dyDescent="0.25">
      <c r="A4" s="8" t="s">
        <v>3</v>
      </c>
      <c r="B4" s="9" t="s">
        <v>4</v>
      </c>
      <c r="C4" s="10" t="s">
        <v>5</v>
      </c>
      <c r="D4" s="11" t="s">
        <v>6</v>
      </c>
    </row>
    <row r="5" spans="1:4" s="12" customFormat="1" ht="15.6" x14ac:dyDescent="0.3">
      <c r="A5" s="49">
        <v>43738</v>
      </c>
      <c r="B5" s="50" t="s">
        <v>7</v>
      </c>
      <c r="C5" s="51"/>
      <c r="D5" s="52">
        <v>32923.410000000003</v>
      </c>
    </row>
    <row r="6" spans="1:4" s="12" customFormat="1" ht="15.6" x14ac:dyDescent="0.3">
      <c r="A6" s="49">
        <v>43741</v>
      </c>
      <c r="B6" s="50" t="s">
        <v>8</v>
      </c>
      <c r="C6" s="51"/>
      <c r="D6" s="53">
        <v>72</v>
      </c>
    </row>
    <row r="7" spans="1:4" s="12" customFormat="1" ht="15.6" x14ac:dyDescent="0.3">
      <c r="A7" s="49">
        <v>43746</v>
      </c>
      <c r="B7" s="54" t="s">
        <v>9</v>
      </c>
      <c r="C7" s="55" t="s">
        <v>10</v>
      </c>
      <c r="D7" s="52">
        <v>-2500</v>
      </c>
    </row>
    <row r="8" spans="1:4" s="12" customFormat="1" ht="15.6" x14ac:dyDescent="0.3">
      <c r="A8" s="49">
        <v>43781</v>
      </c>
      <c r="B8" s="56" t="s">
        <v>11</v>
      </c>
      <c r="C8" s="57"/>
      <c r="D8" s="52">
        <v>3784.89</v>
      </c>
    </row>
    <row r="9" spans="1:4" s="12" customFormat="1" ht="15.6" x14ac:dyDescent="0.3">
      <c r="A9" s="49">
        <v>43809</v>
      </c>
      <c r="B9" s="54" t="s">
        <v>12</v>
      </c>
      <c r="C9" s="58" t="s">
        <v>10</v>
      </c>
      <c r="D9" s="52">
        <v>-797.24</v>
      </c>
    </row>
    <row r="10" spans="1:4" s="12" customFormat="1" ht="15.6" x14ac:dyDescent="0.3">
      <c r="A10" s="49">
        <v>43812</v>
      </c>
      <c r="B10" s="56" t="s">
        <v>13</v>
      </c>
      <c r="C10" s="57"/>
      <c r="D10" s="52">
        <v>4970.7299999999996</v>
      </c>
    </row>
    <row r="11" spans="1:4" s="12" customFormat="1" ht="15.6" x14ac:dyDescent="0.3">
      <c r="A11" s="49">
        <v>43861</v>
      </c>
      <c r="B11" s="56" t="s">
        <v>14</v>
      </c>
      <c r="C11" s="59"/>
      <c r="D11" s="52">
        <v>1712</v>
      </c>
    </row>
    <row r="12" spans="1:4" s="12" customFormat="1" ht="15.6" x14ac:dyDescent="0.3">
      <c r="A12" s="49">
        <v>43882</v>
      </c>
      <c r="B12" s="54" t="s">
        <v>15</v>
      </c>
      <c r="C12" s="57" t="s">
        <v>10</v>
      </c>
      <c r="D12" s="52">
        <v>-815.42</v>
      </c>
    </row>
    <row r="13" spans="1:4" s="12" customFormat="1" ht="15.6" x14ac:dyDescent="0.3">
      <c r="A13" s="49">
        <v>43937</v>
      </c>
      <c r="B13" s="54" t="s">
        <v>16</v>
      </c>
      <c r="C13" s="57" t="s">
        <v>17</v>
      </c>
      <c r="D13" s="52">
        <v>-14400</v>
      </c>
    </row>
    <row r="14" spans="1:4" s="12" customFormat="1" ht="15.6" x14ac:dyDescent="0.3">
      <c r="A14" s="49">
        <v>43993</v>
      </c>
      <c r="B14" s="54" t="s">
        <v>18</v>
      </c>
      <c r="C14" s="57" t="s">
        <v>10</v>
      </c>
      <c r="D14" s="52">
        <v>-52439.979999999894</v>
      </c>
    </row>
    <row r="15" spans="1:4" s="12" customFormat="1" ht="15.6" x14ac:dyDescent="0.3">
      <c r="A15" s="49">
        <v>44007</v>
      </c>
      <c r="B15" s="54" t="s">
        <v>19</v>
      </c>
      <c r="C15" s="57" t="s">
        <v>10</v>
      </c>
      <c r="D15" s="52">
        <v>-85819</v>
      </c>
    </row>
    <row r="16" spans="1:4" s="12" customFormat="1" ht="15.6" x14ac:dyDescent="0.3">
      <c r="A16" s="60">
        <v>44011</v>
      </c>
      <c r="B16" s="61" t="s">
        <v>20</v>
      </c>
      <c r="C16" s="51" t="s">
        <v>10</v>
      </c>
      <c r="D16" s="53">
        <v>125564.9</v>
      </c>
    </row>
    <row r="17" spans="1:4" s="12" customFormat="1" ht="15.6" x14ac:dyDescent="0.3">
      <c r="A17" s="49">
        <v>44021</v>
      </c>
      <c r="B17" s="54" t="s">
        <v>21</v>
      </c>
      <c r="C17" s="57" t="s">
        <v>10</v>
      </c>
      <c r="D17" s="52">
        <v>-25120.31</v>
      </c>
    </row>
    <row r="18" spans="1:4" s="12" customFormat="1" ht="15.6" x14ac:dyDescent="0.3">
      <c r="A18" s="49">
        <v>44036</v>
      </c>
      <c r="B18" s="54" t="s">
        <v>22</v>
      </c>
      <c r="C18" s="57" t="s">
        <v>10</v>
      </c>
      <c r="D18" s="52">
        <v>-2635.5</v>
      </c>
    </row>
    <row r="19" spans="1:4" s="12" customFormat="1" ht="15.6" x14ac:dyDescent="0.3">
      <c r="A19" s="49">
        <v>44047</v>
      </c>
      <c r="B19" s="54" t="s">
        <v>23</v>
      </c>
      <c r="C19" s="57" t="s">
        <v>10</v>
      </c>
      <c r="D19" s="52">
        <v>-20000</v>
      </c>
    </row>
    <row r="20" spans="1:4" s="12" customFormat="1" ht="15.6" x14ac:dyDescent="0.3">
      <c r="A20" s="49">
        <v>44049</v>
      </c>
      <c r="B20" s="54" t="s">
        <v>24</v>
      </c>
      <c r="C20" s="57" t="s">
        <v>10</v>
      </c>
      <c r="D20" s="52">
        <v>-3269</v>
      </c>
    </row>
    <row r="21" spans="1:4" s="12" customFormat="1" ht="15.6" x14ac:dyDescent="0.3">
      <c r="A21" s="62">
        <v>44054</v>
      </c>
      <c r="B21" s="56" t="s">
        <v>25</v>
      </c>
      <c r="C21" s="51" t="s">
        <v>26</v>
      </c>
      <c r="D21" s="52">
        <v>691</v>
      </c>
    </row>
    <row r="22" spans="1:4" s="12" customFormat="1" ht="15.6" x14ac:dyDescent="0.3">
      <c r="A22" s="49">
        <v>44054</v>
      </c>
      <c r="B22" s="54" t="s">
        <v>27</v>
      </c>
      <c r="C22" s="57" t="s">
        <v>28</v>
      </c>
      <c r="D22" s="52">
        <v>-50000</v>
      </c>
    </row>
    <row r="23" spans="1:4" s="12" customFormat="1" ht="15.6" x14ac:dyDescent="0.3">
      <c r="A23" s="49">
        <v>44056</v>
      </c>
      <c r="B23" s="54" t="s">
        <v>29</v>
      </c>
      <c r="C23" s="57" t="s">
        <v>10</v>
      </c>
      <c r="D23" s="52">
        <v>-1815.46</v>
      </c>
    </row>
    <row r="24" spans="1:4" s="12" customFormat="1" ht="15.6" x14ac:dyDescent="0.3">
      <c r="A24" s="49">
        <v>44063</v>
      </c>
      <c r="B24" s="54" t="s">
        <v>30</v>
      </c>
      <c r="C24" s="57" t="s">
        <v>10</v>
      </c>
      <c r="D24" s="52">
        <v>-7315.67</v>
      </c>
    </row>
    <row r="25" spans="1:4" s="12" customFormat="1" ht="15.6" x14ac:dyDescent="0.3">
      <c r="A25" s="62">
        <v>44067</v>
      </c>
      <c r="B25" s="56" t="s">
        <v>31</v>
      </c>
      <c r="C25" s="51" t="s">
        <v>10</v>
      </c>
      <c r="D25" s="52">
        <v>1597.46</v>
      </c>
    </row>
    <row r="26" spans="1:4" s="12" customFormat="1" ht="15.6" x14ac:dyDescent="0.3">
      <c r="A26" s="62">
        <v>44070</v>
      </c>
      <c r="B26" s="56" t="s">
        <v>32</v>
      </c>
      <c r="C26" s="51" t="s">
        <v>26</v>
      </c>
      <c r="D26" s="53">
        <v>52</v>
      </c>
    </row>
    <row r="27" spans="1:4" s="12" customFormat="1" ht="15.6" x14ac:dyDescent="0.3">
      <c r="A27" s="49">
        <v>44077</v>
      </c>
      <c r="B27" s="54" t="s">
        <v>33</v>
      </c>
      <c r="C27" s="57" t="s">
        <v>10</v>
      </c>
      <c r="D27" s="52">
        <v>-0.03</v>
      </c>
    </row>
    <row r="28" spans="1:4" s="12" customFormat="1" ht="15.6" x14ac:dyDescent="0.3">
      <c r="A28" s="63">
        <v>44089</v>
      </c>
      <c r="B28" s="64" t="s">
        <v>34</v>
      </c>
      <c r="C28" s="65" t="s">
        <v>26</v>
      </c>
      <c r="D28" s="52">
        <v>1000</v>
      </c>
    </row>
    <row r="29" spans="1:4" s="12" customFormat="1" ht="15.6" x14ac:dyDescent="0.3">
      <c r="A29" s="49">
        <v>44091</v>
      </c>
      <c r="B29" s="54" t="s">
        <v>35</v>
      </c>
      <c r="C29" s="57" t="s">
        <v>10</v>
      </c>
      <c r="D29" s="52">
        <v>-1355.32</v>
      </c>
    </row>
    <row r="30" spans="1:4" s="12" customFormat="1" ht="15.6" x14ac:dyDescent="0.3">
      <c r="A30" s="63">
        <v>44096</v>
      </c>
      <c r="B30" s="64" t="s">
        <v>36</v>
      </c>
      <c r="C30" s="65" t="s">
        <v>10</v>
      </c>
      <c r="D30" s="52">
        <v>3000</v>
      </c>
    </row>
    <row r="31" spans="1:4" s="12" customFormat="1" ht="15.6" x14ac:dyDescent="0.3">
      <c r="A31" s="62">
        <v>44097</v>
      </c>
      <c r="B31" s="56" t="s">
        <v>37</v>
      </c>
      <c r="C31" s="51" t="s">
        <v>26</v>
      </c>
      <c r="D31" s="52">
        <v>1469</v>
      </c>
    </row>
    <row r="32" spans="1:4" s="12" customFormat="1" ht="15.6" x14ac:dyDescent="0.3">
      <c r="A32" s="63">
        <v>44099</v>
      </c>
      <c r="B32" s="64" t="s">
        <v>38</v>
      </c>
      <c r="C32" s="65" t="s">
        <v>10</v>
      </c>
      <c r="D32" s="52">
        <v>6000</v>
      </c>
    </row>
    <row r="33" spans="1:5" s="12" customFormat="1" ht="15.6" x14ac:dyDescent="0.3">
      <c r="A33" s="49">
        <v>44104</v>
      </c>
      <c r="B33" s="54" t="s">
        <v>39</v>
      </c>
      <c r="C33" s="57" t="s">
        <v>10</v>
      </c>
      <c r="D33" s="52">
        <v>-350</v>
      </c>
    </row>
    <row r="34" spans="1:5" s="12" customFormat="1" ht="15.6" x14ac:dyDescent="0.3">
      <c r="A34" s="49">
        <v>44112</v>
      </c>
      <c r="B34" s="54" t="s">
        <v>40</v>
      </c>
      <c r="C34" s="57" t="s">
        <v>10</v>
      </c>
      <c r="D34" s="52">
        <v>-15787.56</v>
      </c>
    </row>
    <row r="35" spans="1:5" s="12" customFormat="1" ht="15.6" x14ac:dyDescent="0.3">
      <c r="A35" s="49">
        <v>44120</v>
      </c>
      <c r="B35" s="54" t="s">
        <v>41</v>
      </c>
      <c r="C35" s="57" t="s">
        <v>10</v>
      </c>
      <c r="D35" s="52">
        <v>-22378.9</v>
      </c>
    </row>
    <row r="36" spans="1:5" s="12" customFormat="1" ht="15.6" x14ac:dyDescent="0.3">
      <c r="A36" s="49">
        <v>44126</v>
      </c>
      <c r="B36" s="54" t="s">
        <v>42</v>
      </c>
      <c r="C36" s="57" t="s">
        <v>10</v>
      </c>
      <c r="D36" s="52">
        <v>-2438.3200000000002</v>
      </c>
    </row>
    <row r="37" spans="1:5" s="12" customFormat="1" ht="15.6" x14ac:dyDescent="0.3">
      <c r="A37" s="49">
        <v>44155</v>
      </c>
      <c r="B37" s="66" t="s">
        <v>43</v>
      </c>
      <c r="C37" s="57" t="s">
        <v>10</v>
      </c>
      <c r="D37" s="52">
        <v>-430</v>
      </c>
      <c r="E37" s="29"/>
    </row>
    <row r="38" spans="1:5" s="12" customFormat="1" ht="15.6" x14ac:dyDescent="0.3">
      <c r="A38" s="67">
        <v>44165</v>
      </c>
      <c r="B38" s="66" t="s">
        <v>44</v>
      </c>
      <c r="C38" s="68" t="s">
        <v>10</v>
      </c>
      <c r="D38" s="52">
        <v>8910</v>
      </c>
      <c r="E38" s="16"/>
    </row>
    <row r="39" spans="1:5" s="12" customFormat="1" ht="15.6" x14ac:dyDescent="0.3">
      <c r="A39" s="62">
        <v>44183</v>
      </c>
      <c r="B39" s="64" t="s">
        <v>45</v>
      </c>
      <c r="C39" s="51" t="s">
        <v>26</v>
      </c>
      <c r="D39" s="52">
        <v>0.36</v>
      </c>
    </row>
    <row r="40" spans="1:5" s="12" customFormat="1" ht="15.6" x14ac:dyDescent="0.3">
      <c r="A40" s="49">
        <v>44183</v>
      </c>
      <c r="B40" s="66" t="s">
        <v>46</v>
      </c>
      <c r="C40" s="57" t="s">
        <v>10</v>
      </c>
      <c r="D40" s="52">
        <v>-1962.82</v>
      </c>
    </row>
    <row r="41" spans="1:5" s="12" customFormat="1" ht="15.6" x14ac:dyDescent="0.3">
      <c r="A41" s="49">
        <v>44189</v>
      </c>
      <c r="B41" s="66" t="s">
        <v>47</v>
      </c>
      <c r="C41" s="57" t="s">
        <v>10</v>
      </c>
      <c r="D41" s="52">
        <v>-0.18</v>
      </c>
    </row>
    <row r="42" spans="1:5" s="12" customFormat="1" ht="15.6" x14ac:dyDescent="0.3">
      <c r="A42" s="49">
        <v>44196</v>
      </c>
      <c r="B42" s="66" t="s">
        <v>48</v>
      </c>
      <c r="C42" s="57" t="s">
        <v>10</v>
      </c>
      <c r="D42" s="52">
        <v>-363</v>
      </c>
    </row>
    <row r="43" spans="1:5" s="12" customFormat="1" ht="15.6" x14ac:dyDescent="0.3">
      <c r="A43" s="62">
        <v>44202</v>
      </c>
      <c r="B43" s="64" t="s">
        <v>49</v>
      </c>
      <c r="C43" s="51" t="s">
        <v>26</v>
      </c>
      <c r="D43" s="52">
        <v>53429.68</v>
      </c>
    </row>
    <row r="44" spans="1:5" s="12" customFormat="1" ht="15.6" x14ac:dyDescent="0.3">
      <c r="A44" s="62">
        <v>44218</v>
      </c>
      <c r="B44" s="64" t="s">
        <v>50</v>
      </c>
      <c r="C44" s="51" t="s">
        <v>26</v>
      </c>
      <c r="D44" s="52">
        <v>20909.449999999997</v>
      </c>
    </row>
    <row r="45" spans="1:5" s="12" customFormat="1" ht="15.6" x14ac:dyDescent="0.3">
      <c r="A45" s="49">
        <v>44223</v>
      </c>
      <c r="B45" s="66" t="s">
        <v>51</v>
      </c>
      <c r="C45" s="57" t="s">
        <v>10</v>
      </c>
      <c r="D45" s="52">
        <v>-1910</v>
      </c>
    </row>
    <row r="46" spans="1:5" s="12" customFormat="1" ht="15.6" x14ac:dyDescent="0.3">
      <c r="A46" s="49">
        <v>44228</v>
      </c>
      <c r="B46" s="66" t="s">
        <v>52</v>
      </c>
      <c r="C46" s="57" t="s">
        <v>10</v>
      </c>
      <c r="D46" s="52">
        <v>-4131.33</v>
      </c>
    </row>
    <row r="47" spans="1:5" s="12" customFormat="1" ht="15.6" x14ac:dyDescent="0.3">
      <c r="A47" s="49">
        <v>44231</v>
      </c>
      <c r="B47" s="66" t="s">
        <v>53</v>
      </c>
      <c r="C47" s="57" t="s">
        <v>10</v>
      </c>
      <c r="D47" s="52">
        <v>-1242.53</v>
      </c>
    </row>
    <row r="48" spans="1:5" s="12" customFormat="1" ht="15.6" x14ac:dyDescent="0.3">
      <c r="A48" s="62">
        <v>44237</v>
      </c>
      <c r="B48" s="64" t="s">
        <v>54</v>
      </c>
      <c r="C48" s="51" t="s">
        <v>26</v>
      </c>
      <c r="D48" s="52">
        <v>39.4</v>
      </c>
    </row>
    <row r="49" spans="1:4" s="12" customFormat="1" ht="15.6" x14ac:dyDescent="0.3">
      <c r="A49" s="62">
        <v>44246</v>
      </c>
      <c r="B49" s="64" t="s">
        <v>55</v>
      </c>
      <c r="C49" s="51" t="s">
        <v>10</v>
      </c>
      <c r="D49" s="52">
        <v>3196.17</v>
      </c>
    </row>
    <row r="50" spans="1:4" s="12" customFormat="1" ht="15.6" x14ac:dyDescent="0.3">
      <c r="A50" s="49">
        <v>44249</v>
      </c>
      <c r="B50" s="66" t="s">
        <v>56</v>
      </c>
      <c r="C50" s="57" t="s">
        <v>10</v>
      </c>
      <c r="D50" s="52">
        <v>-608.79999999999995</v>
      </c>
    </row>
    <row r="51" spans="1:4" s="12" customFormat="1" ht="15.6" x14ac:dyDescent="0.3">
      <c r="A51" s="49">
        <v>44253</v>
      </c>
      <c r="B51" s="55" t="s">
        <v>57</v>
      </c>
      <c r="C51" s="57" t="s">
        <v>10</v>
      </c>
      <c r="D51" s="52">
        <v>-16869</v>
      </c>
    </row>
    <row r="52" spans="1:4" s="12" customFormat="1" ht="15.6" x14ac:dyDescent="0.3">
      <c r="A52" s="62">
        <v>44265</v>
      </c>
      <c r="B52" s="55" t="s">
        <v>58</v>
      </c>
      <c r="C52" s="55" t="s">
        <v>26</v>
      </c>
      <c r="D52" s="52">
        <v>30</v>
      </c>
    </row>
    <row r="53" spans="1:4" s="12" customFormat="1" ht="15.6" x14ac:dyDescent="0.3">
      <c r="A53" s="49">
        <v>44281</v>
      </c>
      <c r="B53" s="55" t="s">
        <v>59</v>
      </c>
      <c r="C53" s="57" t="s">
        <v>10</v>
      </c>
      <c r="D53" s="52">
        <v>-1788.75</v>
      </c>
    </row>
    <row r="54" spans="1:4" s="12" customFormat="1" ht="15.6" x14ac:dyDescent="0.3">
      <c r="A54" s="49">
        <v>44285</v>
      </c>
      <c r="B54" s="55" t="s">
        <v>60</v>
      </c>
      <c r="C54" s="57" t="s">
        <v>10</v>
      </c>
      <c r="D54" s="52">
        <v>-1661.25</v>
      </c>
    </row>
    <row r="55" spans="1:4" s="12" customFormat="1" ht="15.6" x14ac:dyDescent="0.3">
      <c r="A55" s="62">
        <v>44286</v>
      </c>
      <c r="B55" s="55" t="s">
        <v>61</v>
      </c>
      <c r="C55" s="55"/>
      <c r="D55" s="52">
        <v>55120.31</v>
      </c>
    </row>
    <row r="56" spans="1:4" s="12" customFormat="1" ht="15.6" x14ac:dyDescent="0.3">
      <c r="A56" s="62">
        <v>44288</v>
      </c>
      <c r="B56" s="55" t="s">
        <v>62</v>
      </c>
      <c r="C56" s="55" t="s">
        <v>26</v>
      </c>
      <c r="D56" s="52">
        <v>1517.79</v>
      </c>
    </row>
    <row r="57" spans="1:4" s="12" customFormat="1" ht="15.6" x14ac:dyDescent="0.3">
      <c r="A57" s="62">
        <v>44293</v>
      </c>
      <c r="B57" s="55" t="s">
        <v>63</v>
      </c>
      <c r="C57" s="55" t="s">
        <v>26</v>
      </c>
      <c r="D57" s="52">
        <v>3333</v>
      </c>
    </row>
    <row r="58" spans="1:4" s="12" customFormat="1" ht="15.6" x14ac:dyDescent="0.3">
      <c r="A58" s="49">
        <v>44294</v>
      </c>
      <c r="B58" s="55" t="s">
        <v>64</v>
      </c>
      <c r="C58" s="57" t="s">
        <v>10</v>
      </c>
      <c r="D58" s="52">
        <v>-1135.92</v>
      </c>
    </row>
    <row r="59" spans="1:4" s="12" customFormat="1" ht="15.6" x14ac:dyDescent="0.3">
      <c r="A59" s="62">
        <v>44298</v>
      </c>
      <c r="B59" s="55" t="s">
        <v>65</v>
      </c>
      <c r="C59" s="55"/>
      <c r="D59" s="52">
        <v>1067.07</v>
      </c>
    </row>
    <row r="60" spans="1:4" s="12" customFormat="1" ht="15.6" x14ac:dyDescent="0.3">
      <c r="A60" s="49">
        <v>44314</v>
      </c>
      <c r="B60" s="55" t="s">
        <v>66</v>
      </c>
      <c r="C60" s="57" t="s">
        <v>10</v>
      </c>
      <c r="D60" s="52">
        <v>-232.5</v>
      </c>
    </row>
    <row r="61" spans="1:4" s="12" customFormat="1" ht="15.6" x14ac:dyDescent="0.3">
      <c r="A61" s="49">
        <v>44315</v>
      </c>
      <c r="B61" s="55" t="s">
        <v>67</v>
      </c>
      <c r="C61" s="57" t="s">
        <v>10</v>
      </c>
      <c r="D61" s="52">
        <v>-9467.2900000000009</v>
      </c>
    </row>
    <row r="62" spans="1:4" s="12" customFormat="1" ht="15.6" x14ac:dyDescent="0.3">
      <c r="A62" s="62">
        <v>44328</v>
      </c>
      <c r="B62" s="55" t="s">
        <v>68</v>
      </c>
      <c r="C62" s="55" t="s">
        <v>26</v>
      </c>
      <c r="D62" s="52">
        <v>7800</v>
      </c>
    </row>
    <row r="63" spans="1:4" s="12" customFormat="1" ht="15.6" x14ac:dyDescent="0.3">
      <c r="A63" s="49">
        <v>44343</v>
      </c>
      <c r="B63" s="55" t="s">
        <v>69</v>
      </c>
      <c r="C63" s="57" t="s">
        <v>10</v>
      </c>
      <c r="D63" s="52">
        <v>-22379.83</v>
      </c>
    </row>
    <row r="64" spans="1:4" s="12" customFormat="1" ht="15.6" x14ac:dyDescent="0.3">
      <c r="A64" s="49">
        <v>44350</v>
      </c>
      <c r="B64" s="55" t="s">
        <v>70</v>
      </c>
      <c r="C64" s="57" t="s">
        <v>10</v>
      </c>
      <c r="D64" s="52">
        <v>-450</v>
      </c>
    </row>
    <row r="65" spans="1:5" s="12" customFormat="1" ht="15.6" x14ac:dyDescent="0.3">
      <c r="A65" s="49">
        <v>44350</v>
      </c>
      <c r="B65" s="55" t="s">
        <v>71</v>
      </c>
      <c r="C65" s="57" t="s">
        <v>10</v>
      </c>
      <c r="D65" s="52">
        <v>-2275</v>
      </c>
    </row>
    <row r="66" spans="1:5" s="12" customFormat="1" ht="15.6" x14ac:dyDescent="0.3">
      <c r="A66" s="49">
        <v>44351</v>
      </c>
      <c r="B66" s="55" t="s">
        <v>72</v>
      </c>
      <c r="C66" s="57" t="s">
        <v>10</v>
      </c>
      <c r="D66" s="52">
        <v>-2850</v>
      </c>
    </row>
    <row r="67" spans="1:5" s="12" customFormat="1" ht="15.6" x14ac:dyDescent="0.3">
      <c r="A67" s="62">
        <v>44356</v>
      </c>
      <c r="B67" s="55" t="s">
        <v>73</v>
      </c>
      <c r="C67" s="55" t="s">
        <v>26</v>
      </c>
      <c r="D67" s="52">
        <v>15809.3</v>
      </c>
      <c r="E67" s="29"/>
    </row>
    <row r="68" spans="1:5" s="12" customFormat="1" ht="15.6" x14ac:dyDescent="0.3">
      <c r="A68" s="49">
        <v>44363</v>
      </c>
      <c r="B68" s="55" t="s">
        <v>74</v>
      </c>
      <c r="C68" s="57" t="s">
        <v>10</v>
      </c>
      <c r="D68" s="52">
        <v>-124.01000000001574</v>
      </c>
    </row>
    <row r="69" spans="1:5" s="12" customFormat="1" ht="15.6" x14ac:dyDescent="0.3">
      <c r="A69" s="49">
        <v>44363</v>
      </c>
      <c r="B69" s="55" t="s">
        <v>75</v>
      </c>
      <c r="C69" s="57" t="s">
        <v>10</v>
      </c>
      <c r="D69" s="52">
        <v>-606.79999999999995</v>
      </c>
    </row>
    <row r="70" spans="1:5" s="12" customFormat="1" ht="15.6" x14ac:dyDescent="0.3">
      <c r="A70" s="62">
        <v>44368</v>
      </c>
      <c r="B70" s="55" t="s">
        <v>76</v>
      </c>
      <c r="C70" s="55" t="s">
        <v>26</v>
      </c>
      <c r="D70" s="52">
        <v>15</v>
      </c>
    </row>
    <row r="71" spans="1:5" s="12" customFormat="1" ht="15.6" x14ac:dyDescent="0.3">
      <c r="A71" s="62">
        <v>44377</v>
      </c>
      <c r="B71" s="55" t="s">
        <v>77</v>
      </c>
      <c r="C71" s="55" t="s">
        <v>26</v>
      </c>
      <c r="D71" s="52">
        <v>9675.89</v>
      </c>
    </row>
    <row r="72" spans="1:5" s="12" customFormat="1" ht="15.6" x14ac:dyDescent="0.3">
      <c r="A72" s="49">
        <v>44377</v>
      </c>
      <c r="B72" s="55" t="s">
        <v>78</v>
      </c>
      <c r="C72" s="55" t="s">
        <v>10</v>
      </c>
      <c r="D72" s="52">
        <v>-2999</v>
      </c>
    </row>
    <row r="73" spans="1:5" s="12" customFormat="1" ht="15.6" x14ac:dyDescent="0.3">
      <c r="A73" s="49">
        <v>44377</v>
      </c>
      <c r="B73" s="55" t="s">
        <v>79</v>
      </c>
      <c r="C73" s="55" t="s">
        <v>10</v>
      </c>
      <c r="D73" s="52">
        <v>-10440.890000000001</v>
      </c>
    </row>
    <row r="74" spans="1:5" s="12" customFormat="1" ht="15.6" x14ac:dyDescent="0.3">
      <c r="A74" s="49">
        <v>44378</v>
      </c>
      <c r="B74" s="55" t="s">
        <v>80</v>
      </c>
      <c r="C74" s="55" t="s">
        <v>10</v>
      </c>
      <c r="D74" s="52">
        <v>-31947.68</v>
      </c>
    </row>
    <row r="75" spans="1:5" s="12" customFormat="1" ht="15.6" x14ac:dyDescent="0.3">
      <c r="A75" s="62">
        <v>44390</v>
      </c>
      <c r="B75" s="64" t="s">
        <v>81</v>
      </c>
      <c r="C75" s="51" t="s">
        <v>26</v>
      </c>
      <c r="D75" s="52">
        <v>54442.77</v>
      </c>
    </row>
    <row r="76" spans="1:5" s="12" customFormat="1" ht="15.6" x14ac:dyDescent="0.3">
      <c r="A76" s="49">
        <v>44396</v>
      </c>
      <c r="B76" s="55" t="s">
        <v>82</v>
      </c>
      <c r="C76" s="55" t="s">
        <v>10</v>
      </c>
      <c r="D76" s="52">
        <v>-3780.15</v>
      </c>
    </row>
    <row r="77" spans="1:5" s="12" customFormat="1" ht="15.6" x14ac:dyDescent="0.3">
      <c r="A77" s="62">
        <v>44403</v>
      </c>
      <c r="B77" s="64">
        <v>1058833</v>
      </c>
      <c r="C77" s="51" t="s">
        <v>26</v>
      </c>
      <c r="D77" s="52">
        <v>1262.5</v>
      </c>
      <c r="E77" s="29"/>
    </row>
    <row r="78" spans="1:5" s="12" customFormat="1" ht="15.6" x14ac:dyDescent="0.3">
      <c r="A78" s="62">
        <v>44403</v>
      </c>
      <c r="B78" s="64">
        <v>59435</v>
      </c>
      <c r="C78" s="51" t="s">
        <v>26</v>
      </c>
      <c r="D78" s="52">
        <v>572.03</v>
      </c>
    </row>
    <row r="79" spans="1:5" s="12" customFormat="1" ht="15.6" x14ac:dyDescent="0.3">
      <c r="A79" s="62">
        <v>44403</v>
      </c>
      <c r="B79" s="64">
        <v>19282254420</v>
      </c>
      <c r="C79" s="51" t="s">
        <v>26</v>
      </c>
      <c r="D79" s="52">
        <v>325.35000000000002</v>
      </c>
    </row>
    <row r="80" spans="1:5" s="12" customFormat="1" ht="15.6" x14ac:dyDescent="0.3">
      <c r="A80" s="62">
        <v>44403</v>
      </c>
      <c r="B80" s="64">
        <v>3075</v>
      </c>
      <c r="C80" s="51" t="s">
        <v>26</v>
      </c>
      <c r="D80" s="52">
        <v>260</v>
      </c>
    </row>
    <row r="81" spans="1:5" s="12" customFormat="1" ht="15.6" x14ac:dyDescent="0.3">
      <c r="A81" s="62">
        <v>44410</v>
      </c>
      <c r="B81" s="69">
        <v>6425</v>
      </c>
      <c r="C81" s="51" t="s">
        <v>26</v>
      </c>
      <c r="D81" s="53">
        <v>1645.54</v>
      </c>
    </row>
    <row r="82" spans="1:5" s="12" customFormat="1" ht="15.6" x14ac:dyDescent="0.3">
      <c r="A82" s="49">
        <v>44433</v>
      </c>
      <c r="B82" s="55" t="s">
        <v>83</v>
      </c>
      <c r="C82" s="55" t="s">
        <v>10</v>
      </c>
      <c r="D82" s="52">
        <v>-7660.25</v>
      </c>
      <c r="E82" s="12" t="s">
        <v>84</v>
      </c>
    </row>
    <row r="83" spans="1:5" s="12" customFormat="1" ht="15.6" x14ac:dyDescent="0.3">
      <c r="A83" s="49">
        <v>44433</v>
      </c>
      <c r="B83" s="55" t="s">
        <v>85</v>
      </c>
      <c r="C83" s="55" t="s">
        <v>10</v>
      </c>
      <c r="D83" s="52">
        <v>-1500</v>
      </c>
    </row>
    <row r="84" spans="1:5" ht="15.6" x14ac:dyDescent="0.3">
      <c r="A84" s="49">
        <v>44439</v>
      </c>
      <c r="B84" s="55" t="s">
        <v>86</v>
      </c>
      <c r="C84" s="55" t="s">
        <v>10</v>
      </c>
      <c r="D84" s="52">
        <v>-0.1</v>
      </c>
    </row>
    <row r="85" spans="1:5" s="12" customFormat="1" ht="15.6" x14ac:dyDescent="0.3">
      <c r="A85" s="49">
        <v>44439</v>
      </c>
      <c r="B85" s="55" t="s">
        <v>87</v>
      </c>
      <c r="C85" s="55" t="s">
        <v>10</v>
      </c>
      <c r="D85" s="52">
        <v>-8909.7999999999993</v>
      </c>
    </row>
    <row r="86" spans="1:5" s="12" customFormat="1" ht="15.6" x14ac:dyDescent="0.3">
      <c r="A86" s="49">
        <v>44455</v>
      </c>
      <c r="B86" s="55" t="s">
        <v>88</v>
      </c>
      <c r="C86" s="55" t="s">
        <v>10</v>
      </c>
      <c r="D86" s="52">
        <v>-125</v>
      </c>
    </row>
    <row r="87" spans="1:5" s="12" customFormat="1" ht="15.6" x14ac:dyDescent="0.3">
      <c r="A87" s="49">
        <v>44469</v>
      </c>
      <c r="B87" s="55" t="s">
        <v>89</v>
      </c>
      <c r="C87" s="55" t="s">
        <v>10</v>
      </c>
      <c r="D87" s="52">
        <v>-2645</v>
      </c>
    </row>
    <row r="88" spans="1:5" s="12" customFormat="1" ht="15.6" x14ac:dyDescent="0.3">
      <c r="A88" s="62">
        <v>44482</v>
      </c>
      <c r="B88" s="64" t="s">
        <v>90</v>
      </c>
      <c r="C88" s="51" t="s">
        <v>26</v>
      </c>
      <c r="D88" s="53">
        <v>7837.99</v>
      </c>
    </row>
    <row r="89" spans="1:5" s="12" customFormat="1" ht="15.6" x14ac:dyDescent="0.3">
      <c r="A89" s="62">
        <v>44496</v>
      </c>
      <c r="B89" s="64" t="s">
        <v>91</v>
      </c>
      <c r="C89" s="51" t="s">
        <v>26</v>
      </c>
      <c r="D89" s="53">
        <v>1412</v>
      </c>
    </row>
    <row r="90" spans="1:5" s="12" customFormat="1" ht="15.6" x14ac:dyDescent="0.3">
      <c r="A90" s="62">
        <v>44497</v>
      </c>
      <c r="B90" s="64" t="s">
        <v>62</v>
      </c>
      <c r="C90" s="51" t="s">
        <v>26</v>
      </c>
      <c r="D90" s="53">
        <v>1482.2100000000009</v>
      </c>
    </row>
    <row r="91" spans="1:5" s="12" customFormat="1" ht="15.6" x14ac:dyDescent="0.3">
      <c r="A91" s="49">
        <v>44522</v>
      </c>
      <c r="B91" s="64" t="s">
        <v>92</v>
      </c>
      <c r="C91" s="51" t="s">
        <v>10</v>
      </c>
      <c r="D91" s="52">
        <v>-3593.3</v>
      </c>
    </row>
    <row r="92" spans="1:5" s="12" customFormat="1" ht="15.6" x14ac:dyDescent="0.3">
      <c r="A92" s="49">
        <v>44522</v>
      </c>
      <c r="B92" s="64" t="s">
        <v>93</v>
      </c>
      <c r="C92" s="51" t="s">
        <v>10</v>
      </c>
      <c r="D92" s="52">
        <v>-65098.12</v>
      </c>
    </row>
    <row r="93" spans="1:5" s="12" customFormat="1" ht="15.6" x14ac:dyDescent="0.3">
      <c r="A93" s="49">
        <v>44530</v>
      </c>
      <c r="B93" s="55" t="s">
        <v>94</v>
      </c>
      <c r="C93" s="55" t="s">
        <v>10</v>
      </c>
      <c r="D93" s="52">
        <v>-200</v>
      </c>
    </row>
    <row r="94" spans="1:5" s="12" customFormat="1" ht="15.6" x14ac:dyDescent="0.3">
      <c r="A94" s="49">
        <v>44537</v>
      </c>
      <c r="B94" s="55" t="s">
        <v>95</v>
      </c>
      <c r="C94" s="55" t="s">
        <v>10</v>
      </c>
      <c r="D94" s="52">
        <v>-162</v>
      </c>
    </row>
    <row r="95" spans="1:5" s="12" customFormat="1" ht="15.6" x14ac:dyDescent="0.3">
      <c r="A95" s="49">
        <v>44572</v>
      </c>
      <c r="B95" s="55" t="s">
        <v>96</v>
      </c>
      <c r="C95" s="55" t="s">
        <v>10</v>
      </c>
      <c r="D95" s="52">
        <v>-3280</v>
      </c>
    </row>
    <row r="96" spans="1:5" s="12" customFormat="1" ht="15.6" x14ac:dyDescent="0.3">
      <c r="A96" s="62">
        <v>44575</v>
      </c>
      <c r="B96" s="64" t="s">
        <v>97</v>
      </c>
      <c r="C96" s="51" t="s">
        <v>26</v>
      </c>
      <c r="D96" s="53">
        <v>660</v>
      </c>
    </row>
    <row r="97" spans="1:4" s="12" customFormat="1" ht="15.6" x14ac:dyDescent="0.3">
      <c r="A97" s="49">
        <v>44580</v>
      </c>
      <c r="B97" s="55" t="s">
        <v>98</v>
      </c>
      <c r="C97" s="55" t="s">
        <v>10</v>
      </c>
      <c r="D97" s="52">
        <v>-1017</v>
      </c>
    </row>
    <row r="98" spans="1:4" s="12" customFormat="1" ht="15.6" x14ac:dyDescent="0.3">
      <c r="A98" s="49">
        <v>44592</v>
      </c>
      <c r="B98" s="55" t="s">
        <v>99</v>
      </c>
      <c r="C98" s="55" t="s">
        <v>10</v>
      </c>
      <c r="D98" s="52">
        <v>-250</v>
      </c>
    </row>
    <row r="99" spans="1:4" s="12" customFormat="1" ht="15.6" x14ac:dyDescent="0.3">
      <c r="A99" s="49">
        <v>44623</v>
      </c>
      <c r="B99" s="55" t="s">
        <v>100</v>
      </c>
      <c r="C99" s="55" t="s">
        <v>10</v>
      </c>
      <c r="D99" s="52">
        <v>-3042.31</v>
      </c>
    </row>
    <row r="100" spans="1:4" s="12" customFormat="1" ht="15.6" x14ac:dyDescent="0.3">
      <c r="A100" s="62">
        <v>44651</v>
      </c>
      <c r="B100" s="64" t="s">
        <v>101</v>
      </c>
      <c r="C100" s="51" t="s">
        <v>26</v>
      </c>
      <c r="D100" s="53">
        <v>357</v>
      </c>
    </row>
    <row r="101" spans="1:4" s="12" customFormat="1" ht="15.6" x14ac:dyDescent="0.3">
      <c r="A101" s="70" t="s">
        <v>102</v>
      </c>
      <c r="B101" s="55" t="s">
        <v>103</v>
      </c>
      <c r="C101" s="55" t="s">
        <v>10</v>
      </c>
      <c r="D101" s="52">
        <v>-860</v>
      </c>
    </row>
    <row r="102" spans="1:4" s="12" customFormat="1" ht="15.6" x14ac:dyDescent="0.3">
      <c r="A102" s="49">
        <v>44753</v>
      </c>
      <c r="B102" s="71" t="s">
        <v>104</v>
      </c>
      <c r="C102" s="51" t="s">
        <v>10</v>
      </c>
      <c r="D102" s="52">
        <v>-115</v>
      </c>
    </row>
    <row r="103" spans="1:4" s="12" customFormat="1" ht="15.6" x14ac:dyDescent="0.3">
      <c r="A103" s="49">
        <v>44761</v>
      </c>
      <c r="B103" s="71" t="s">
        <v>105</v>
      </c>
      <c r="C103" s="51" t="s">
        <v>10</v>
      </c>
      <c r="D103" s="52">
        <v>-901.12</v>
      </c>
    </row>
    <row r="104" spans="1:4" s="12" customFormat="1" ht="15.6" x14ac:dyDescent="0.3">
      <c r="A104" s="49">
        <v>44769</v>
      </c>
      <c r="B104" s="71" t="s">
        <v>106</v>
      </c>
      <c r="C104" s="51" t="s">
        <v>10</v>
      </c>
      <c r="D104" s="52">
        <v>-2427</v>
      </c>
    </row>
    <row r="105" spans="1:4" s="12" customFormat="1" ht="15.6" x14ac:dyDescent="0.3">
      <c r="A105" s="62">
        <v>44774</v>
      </c>
      <c r="B105" s="64" t="s">
        <v>107</v>
      </c>
      <c r="C105" s="51" t="s">
        <v>26</v>
      </c>
      <c r="D105" s="52">
        <v>53283.95</v>
      </c>
    </row>
    <row r="106" spans="1:4" s="12" customFormat="1" ht="15.6" x14ac:dyDescent="0.3">
      <c r="A106" s="49">
        <v>44774</v>
      </c>
      <c r="B106" s="71" t="s">
        <v>108</v>
      </c>
      <c r="C106" s="51" t="s">
        <v>10</v>
      </c>
      <c r="D106" s="52">
        <v>-10</v>
      </c>
    </row>
    <row r="107" spans="1:4" s="12" customFormat="1" ht="15.6" x14ac:dyDescent="0.3">
      <c r="A107" s="49">
        <v>44774</v>
      </c>
      <c r="B107" s="71" t="s">
        <v>109</v>
      </c>
      <c r="C107" s="51" t="s">
        <v>10</v>
      </c>
      <c r="D107" s="52">
        <v>-17</v>
      </c>
    </row>
    <row r="108" spans="1:4" s="12" customFormat="1" ht="15.6" x14ac:dyDescent="0.3">
      <c r="A108" s="70">
        <v>44774</v>
      </c>
      <c r="B108" s="71" t="s">
        <v>110</v>
      </c>
      <c r="C108" s="51" t="s">
        <v>10</v>
      </c>
      <c r="D108" s="52">
        <v>-57165.91</v>
      </c>
    </row>
    <row r="109" spans="1:4" s="12" customFormat="1" ht="15.6" x14ac:dyDescent="0.3">
      <c r="A109" s="70">
        <v>44839</v>
      </c>
      <c r="B109" s="71" t="s">
        <v>111</v>
      </c>
      <c r="C109" s="51" t="s">
        <v>10</v>
      </c>
      <c r="D109" s="52">
        <v>-332</v>
      </c>
    </row>
    <row r="110" spans="1:4" s="12" customFormat="1" ht="15.6" x14ac:dyDescent="0.3">
      <c r="A110" s="62">
        <v>44853</v>
      </c>
      <c r="B110" s="64" t="s">
        <v>112</v>
      </c>
      <c r="C110" s="51"/>
      <c r="D110" s="52">
        <v>3275.76</v>
      </c>
    </row>
    <row r="111" spans="1:4" s="12" customFormat="1" ht="15.6" x14ac:dyDescent="0.3">
      <c r="A111" s="49">
        <v>44896</v>
      </c>
      <c r="B111" s="71" t="s">
        <v>113</v>
      </c>
      <c r="C111" s="51" t="s">
        <v>10</v>
      </c>
      <c r="D111" s="52">
        <v>-2027.52</v>
      </c>
    </row>
    <row r="112" spans="1:4" s="12" customFormat="1" ht="15.6" x14ac:dyDescent="0.3">
      <c r="A112" s="49">
        <v>44896</v>
      </c>
      <c r="B112" s="71" t="s">
        <v>114</v>
      </c>
      <c r="C112" s="51" t="s">
        <v>10</v>
      </c>
      <c r="D112" s="52">
        <v>-4450</v>
      </c>
    </row>
    <row r="113" spans="1:5" s="12" customFormat="1" ht="15.6" x14ac:dyDescent="0.3">
      <c r="A113" s="49">
        <v>44958</v>
      </c>
      <c r="B113" s="71" t="s">
        <v>115</v>
      </c>
      <c r="C113" s="51" t="s">
        <v>10</v>
      </c>
      <c r="D113" s="52">
        <v>-5000</v>
      </c>
    </row>
    <row r="114" spans="1:5" s="12" customFormat="1" ht="15.6" x14ac:dyDescent="0.3">
      <c r="A114" s="62">
        <v>45006</v>
      </c>
      <c r="B114" s="55" t="s">
        <v>116</v>
      </c>
      <c r="C114" s="51" t="s">
        <v>26</v>
      </c>
      <c r="D114" s="52">
        <v>464.81</v>
      </c>
    </row>
    <row r="115" spans="1:5" s="12" customFormat="1" ht="15.6" x14ac:dyDescent="0.3">
      <c r="A115" s="62">
        <v>45006</v>
      </c>
      <c r="B115" s="55" t="s">
        <v>117</v>
      </c>
      <c r="C115" s="51" t="s">
        <v>26</v>
      </c>
      <c r="D115" s="52">
        <v>283</v>
      </c>
    </row>
    <row r="116" spans="1:5" s="12" customFormat="1" ht="15.6" x14ac:dyDescent="0.3">
      <c r="A116" s="62">
        <v>45006</v>
      </c>
      <c r="B116" s="55" t="s">
        <v>118</v>
      </c>
      <c r="C116" s="51" t="s">
        <v>26</v>
      </c>
      <c r="D116" s="52">
        <v>15</v>
      </c>
    </row>
    <row r="117" spans="1:5" s="12" customFormat="1" ht="15.6" x14ac:dyDescent="0.3">
      <c r="A117" s="49">
        <v>45017</v>
      </c>
      <c r="B117" s="72" t="s">
        <v>119</v>
      </c>
      <c r="C117" s="72" t="s">
        <v>10</v>
      </c>
      <c r="D117" s="52">
        <v>-6821.5</v>
      </c>
    </row>
    <row r="118" spans="1:5" s="12" customFormat="1" ht="15.6" x14ac:dyDescent="0.3">
      <c r="A118" s="49">
        <v>45017</v>
      </c>
      <c r="B118" s="72" t="s">
        <v>120</v>
      </c>
      <c r="C118" s="72" t="s">
        <v>10</v>
      </c>
      <c r="D118" s="52">
        <v>-8764.48</v>
      </c>
    </row>
    <row r="119" spans="1:5" s="12" customFormat="1" ht="15.6" x14ac:dyDescent="0.3">
      <c r="A119" s="62">
        <v>45021</v>
      </c>
      <c r="B119" s="55" t="s">
        <v>121</v>
      </c>
      <c r="C119" s="51" t="s">
        <v>26</v>
      </c>
      <c r="D119" s="73">
        <v>3800</v>
      </c>
    </row>
    <row r="120" spans="1:5" s="12" customFormat="1" ht="15.6" x14ac:dyDescent="0.3">
      <c r="A120" s="49">
        <v>45047</v>
      </c>
      <c r="B120" s="72" t="s">
        <v>122</v>
      </c>
      <c r="C120" s="72" t="s">
        <v>10</v>
      </c>
      <c r="D120" s="52">
        <f>-1889.03+344.99</f>
        <v>-1544.04</v>
      </c>
      <c r="E120" s="12" t="s">
        <v>123</v>
      </c>
    </row>
    <row r="121" spans="1:5" s="12" customFormat="1" ht="15.6" x14ac:dyDescent="0.3">
      <c r="A121" s="62">
        <v>45078</v>
      </c>
      <c r="B121" s="55" t="s">
        <v>124</v>
      </c>
      <c r="C121" s="51" t="s">
        <v>26</v>
      </c>
      <c r="D121" s="52">
        <v>0.99</v>
      </c>
    </row>
    <row r="122" spans="1:5" s="12" customFormat="1" ht="15.6" x14ac:dyDescent="0.3">
      <c r="A122" s="62">
        <v>45083</v>
      </c>
      <c r="B122" s="55" t="s">
        <v>125</v>
      </c>
      <c r="C122" s="51" t="s">
        <v>26</v>
      </c>
      <c r="D122" s="52">
        <v>1544.04</v>
      </c>
    </row>
    <row r="123" spans="1:5" s="12" customFormat="1" ht="15.6" x14ac:dyDescent="0.3">
      <c r="A123" s="49">
        <v>45108</v>
      </c>
      <c r="B123" s="72" t="s">
        <v>126</v>
      </c>
      <c r="C123" s="72" t="s">
        <v>10</v>
      </c>
      <c r="D123" s="52">
        <v>-4658.2</v>
      </c>
    </row>
    <row r="124" spans="1:5" s="12" customFormat="1" ht="15.6" x14ac:dyDescent="0.3">
      <c r="A124" s="62">
        <v>45138</v>
      </c>
      <c r="B124" s="55" t="s">
        <v>127</v>
      </c>
      <c r="C124" s="51" t="s">
        <v>26</v>
      </c>
      <c r="D124" s="52">
        <v>6921</v>
      </c>
      <c r="E124" s="16"/>
    </row>
    <row r="125" spans="1:5" s="12" customFormat="1" ht="15.6" x14ac:dyDescent="0.3">
      <c r="A125" s="49">
        <v>45138</v>
      </c>
      <c r="B125" s="72" t="s">
        <v>128</v>
      </c>
      <c r="C125" s="72" t="s">
        <v>10</v>
      </c>
      <c r="D125" s="52">
        <v>-9.9999999979161203E-3</v>
      </c>
    </row>
    <row r="126" spans="1:5" s="12" customFormat="1" ht="15.6" x14ac:dyDescent="0.3">
      <c r="A126" s="49">
        <v>45138</v>
      </c>
      <c r="B126" s="72" t="s">
        <v>129</v>
      </c>
      <c r="C126" s="72" t="s">
        <v>10</v>
      </c>
      <c r="D126" s="52">
        <v>-40175.570000000007</v>
      </c>
    </row>
    <row r="127" spans="1:5" s="12" customFormat="1" ht="15.6" x14ac:dyDescent="0.3">
      <c r="A127" s="49">
        <v>45140</v>
      </c>
      <c r="B127" s="72" t="s">
        <v>130</v>
      </c>
      <c r="C127" s="72" t="s">
        <v>10</v>
      </c>
      <c r="D127" s="52">
        <v>-182.99</v>
      </c>
    </row>
    <row r="128" spans="1:5" s="12" customFormat="1" ht="15.6" x14ac:dyDescent="0.3">
      <c r="A128" s="49">
        <v>45147</v>
      </c>
      <c r="B128" s="72" t="s">
        <v>131</v>
      </c>
      <c r="C128" s="72" t="s">
        <v>10</v>
      </c>
      <c r="D128" s="52">
        <v>-123.99999999996703</v>
      </c>
    </row>
    <row r="129" spans="1:5" s="35" customFormat="1" ht="15.6" x14ac:dyDescent="0.3">
      <c r="A129" s="49">
        <v>45154</v>
      </c>
      <c r="B129" s="72" t="s">
        <v>132</v>
      </c>
      <c r="C129" s="72" t="s">
        <v>10</v>
      </c>
      <c r="D129" s="52">
        <v>-38000</v>
      </c>
      <c r="E129" s="1"/>
    </row>
    <row r="130" spans="1:5" s="35" customFormat="1" ht="15.6" x14ac:dyDescent="0.3">
      <c r="A130" s="62">
        <v>45163</v>
      </c>
      <c r="B130" s="55" t="s">
        <v>133</v>
      </c>
      <c r="C130" s="51" t="s">
        <v>26</v>
      </c>
      <c r="D130" s="52">
        <v>124</v>
      </c>
      <c r="E130" s="1"/>
    </row>
    <row r="131" spans="1:5" s="35" customFormat="1" ht="15.6" x14ac:dyDescent="0.3">
      <c r="A131" s="62">
        <v>45169</v>
      </c>
      <c r="B131" s="72" t="s">
        <v>134</v>
      </c>
      <c r="C131" s="72" t="s">
        <v>10</v>
      </c>
      <c r="D131" s="52">
        <v>-161.99</v>
      </c>
    </row>
    <row r="132" spans="1:5" s="35" customFormat="1" ht="15.6" x14ac:dyDescent="0.3">
      <c r="A132" s="62">
        <v>45231</v>
      </c>
      <c r="B132" s="64" t="s">
        <v>135</v>
      </c>
      <c r="C132" s="51" t="s">
        <v>26</v>
      </c>
      <c r="D132" s="52">
        <v>23075.48</v>
      </c>
      <c r="E132" s="1"/>
    </row>
    <row r="133" spans="1:5" s="35" customFormat="1" ht="15.6" x14ac:dyDescent="0.3">
      <c r="A133" s="62">
        <v>45231</v>
      </c>
      <c r="B133" s="72" t="s">
        <v>136</v>
      </c>
      <c r="C133" s="72" t="s">
        <v>10</v>
      </c>
      <c r="D133" s="52">
        <v>-75</v>
      </c>
      <c r="E133" s="1"/>
    </row>
    <row r="134" spans="1:5" s="35" customFormat="1" ht="15.6" x14ac:dyDescent="0.3">
      <c r="A134" s="62">
        <v>45246</v>
      </c>
      <c r="B134" s="64" t="s">
        <v>137</v>
      </c>
      <c r="C134" s="51" t="s">
        <v>26</v>
      </c>
      <c r="D134" s="52">
        <v>0.09</v>
      </c>
      <c r="E134" s="1"/>
    </row>
    <row r="135" spans="1:5" s="35" customFormat="1" ht="15.6" x14ac:dyDescent="0.3">
      <c r="A135" s="62">
        <v>45252</v>
      </c>
      <c r="B135" s="64" t="s">
        <v>138</v>
      </c>
      <c r="C135" s="51" t="s">
        <v>26</v>
      </c>
      <c r="D135" s="52">
        <v>528</v>
      </c>
      <c r="E135" s="1"/>
    </row>
    <row r="136" spans="1:5" s="35" customFormat="1" ht="15.6" x14ac:dyDescent="0.3">
      <c r="A136" s="62">
        <v>45260</v>
      </c>
      <c r="B136" s="64" t="s">
        <v>139</v>
      </c>
      <c r="C136" s="51" t="s">
        <v>26</v>
      </c>
      <c r="D136" s="52">
        <v>224.99</v>
      </c>
      <c r="E136" s="1"/>
    </row>
    <row r="137" spans="1:5" s="35" customFormat="1" ht="15.6" x14ac:dyDescent="0.3">
      <c r="A137" s="62">
        <v>45260</v>
      </c>
      <c r="B137" s="55" t="s">
        <v>140</v>
      </c>
      <c r="C137" s="51" t="s">
        <v>26</v>
      </c>
      <c r="D137" s="52">
        <v>75</v>
      </c>
      <c r="E137" s="1"/>
    </row>
    <row r="138" spans="1:5" s="35" customFormat="1" ht="15.6" x14ac:dyDescent="0.3">
      <c r="A138" s="62">
        <v>45280</v>
      </c>
      <c r="B138" s="55" t="s">
        <v>141</v>
      </c>
      <c r="C138" s="72" t="s">
        <v>10</v>
      </c>
      <c r="D138" s="52">
        <v>-12145.23</v>
      </c>
      <c r="E138" s="1"/>
    </row>
    <row r="139" spans="1:5" s="35" customFormat="1" ht="15.6" x14ac:dyDescent="0.3">
      <c r="A139" s="62">
        <v>45292</v>
      </c>
      <c r="B139" s="72" t="s">
        <v>142</v>
      </c>
      <c r="C139" s="72" t="s">
        <v>10</v>
      </c>
      <c r="D139" s="52">
        <v>-9</v>
      </c>
      <c r="E139" s="1"/>
    </row>
    <row r="140" spans="1:5" s="35" customFormat="1" ht="15.6" x14ac:dyDescent="0.3">
      <c r="A140" s="62">
        <v>45292</v>
      </c>
      <c r="B140" s="72" t="s">
        <v>143</v>
      </c>
      <c r="C140" s="72" t="s">
        <v>10</v>
      </c>
      <c r="D140" s="52">
        <v>-190</v>
      </c>
      <c r="E140" s="1"/>
    </row>
    <row r="141" spans="1:5" s="35" customFormat="1" ht="15.6" x14ac:dyDescent="0.3">
      <c r="A141" s="62">
        <v>45323</v>
      </c>
      <c r="B141" s="64" t="s">
        <v>144</v>
      </c>
      <c r="C141" s="55" t="s">
        <v>145</v>
      </c>
      <c r="D141" s="52">
        <v>10270.24</v>
      </c>
      <c r="E141" s="1"/>
    </row>
    <row r="142" spans="1:5" s="35" customFormat="1" ht="15.6" x14ac:dyDescent="0.3">
      <c r="A142" s="62">
        <v>45350</v>
      </c>
      <c r="B142" s="64" t="s">
        <v>146</v>
      </c>
      <c r="C142" s="55" t="s">
        <v>26</v>
      </c>
      <c r="D142" s="52">
        <v>21550.15</v>
      </c>
      <c r="E142" s="1"/>
    </row>
    <row r="143" spans="1:5" s="35" customFormat="1" ht="15.6" x14ac:dyDescent="0.3">
      <c r="A143" s="62">
        <v>45352</v>
      </c>
      <c r="B143" s="72" t="s">
        <v>147</v>
      </c>
      <c r="C143" s="72" t="s">
        <v>10</v>
      </c>
      <c r="D143" s="52">
        <v>-212</v>
      </c>
      <c r="E143" s="1"/>
    </row>
    <row r="144" spans="1:5" s="35" customFormat="1" ht="15.6" x14ac:dyDescent="0.3">
      <c r="A144" s="62">
        <v>45352</v>
      </c>
      <c r="B144" s="72" t="s">
        <v>148</v>
      </c>
      <c r="C144" s="72" t="s">
        <v>10</v>
      </c>
      <c r="D144" s="52">
        <v>-28332.95</v>
      </c>
      <c r="E144" s="1"/>
    </row>
    <row r="145" spans="1:5" s="35" customFormat="1" ht="15.6" x14ac:dyDescent="0.3">
      <c r="A145" s="62">
        <v>45380</v>
      </c>
      <c r="B145" s="64" t="s">
        <v>146</v>
      </c>
      <c r="C145" s="55" t="s">
        <v>26</v>
      </c>
      <c r="D145" s="52">
        <v>8432.7999999999993</v>
      </c>
      <c r="E145" s="1"/>
    </row>
    <row r="146" spans="1:5" s="35" customFormat="1" ht="15.6" x14ac:dyDescent="0.3">
      <c r="A146" s="62">
        <v>45412</v>
      </c>
      <c r="B146" s="72" t="s">
        <v>149</v>
      </c>
      <c r="C146" s="72" t="s">
        <v>10</v>
      </c>
      <c r="D146" s="52">
        <v>-28</v>
      </c>
      <c r="E146" s="1"/>
    </row>
    <row r="147" spans="1:5" s="35" customFormat="1" ht="15.6" x14ac:dyDescent="0.3">
      <c r="A147" s="62">
        <v>45434</v>
      </c>
      <c r="B147" s="64" t="s">
        <v>150</v>
      </c>
      <c r="C147" s="55" t="s">
        <v>26</v>
      </c>
      <c r="D147" s="52">
        <v>704</v>
      </c>
      <c r="E147" s="1"/>
    </row>
    <row r="148" spans="1:5" s="35" customFormat="1" ht="15.6" x14ac:dyDescent="0.3">
      <c r="A148" s="62">
        <v>45455</v>
      </c>
      <c r="B148" s="64" t="s">
        <v>151</v>
      </c>
      <c r="C148" s="55" t="s">
        <v>26</v>
      </c>
      <c r="D148" s="52">
        <v>817.19</v>
      </c>
      <c r="E148" s="1"/>
    </row>
    <row r="149" spans="1:5" s="35" customFormat="1" ht="15.6" x14ac:dyDescent="0.3">
      <c r="A149" s="62">
        <v>45474</v>
      </c>
      <c r="B149" s="72" t="s">
        <v>152</v>
      </c>
      <c r="C149" s="72" t="s">
        <v>10</v>
      </c>
      <c r="D149" s="52">
        <v>-16</v>
      </c>
      <c r="E149" s="1"/>
    </row>
    <row r="150" spans="1:5" s="35" customFormat="1" ht="15.6" x14ac:dyDescent="0.3">
      <c r="A150" s="62">
        <v>45482</v>
      </c>
      <c r="B150" s="72" t="s">
        <v>153</v>
      </c>
      <c r="C150" s="72" t="s">
        <v>10</v>
      </c>
      <c r="D150" s="52">
        <v>-910</v>
      </c>
      <c r="E150" s="1"/>
    </row>
    <row r="151" spans="1:5" s="35" customFormat="1" ht="15.6" x14ac:dyDescent="0.3">
      <c r="A151" s="62">
        <v>45503</v>
      </c>
      <c r="B151" s="72" t="s">
        <v>154</v>
      </c>
      <c r="C151" s="72" t="s">
        <v>10</v>
      </c>
      <c r="D151" s="52">
        <v>-0.36</v>
      </c>
      <c r="E151" s="1"/>
    </row>
    <row r="152" spans="1:5" s="35" customFormat="1" ht="15.6" x14ac:dyDescent="0.3">
      <c r="A152" s="62">
        <v>45505</v>
      </c>
      <c r="B152" s="74" t="s">
        <v>155</v>
      </c>
      <c r="C152" s="72" t="s">
        <v>10</v>
      </c>
      <c r="D152" s="75">
        <v>-470</v>
      </c>
      <c r="E152" s="1"/>
    </row>
    <row r="153" spans="1:5" s="35" customFormat="1" ht="15.6" x14ac:dyDescent="0.3">
      <c r="A153" s="62">
        <v>45505</v>
      </c>
      <c r="B153" s="72" t="s">
        <v>156</v>
      </c>
      <c r="C153" s="72" t="s">
        <v>10</v>
      </c>
      <c r="D153" s="75">
        <v>-1360</v>
      </c>
      <c r="E153" s="37"/>
    </row>
    <row r="154" spans="1:5" s="35" customFormat="1" ht="15.6" x14ac:dyDescent="0.3">
      <c r="A154" s="62">
        <v>45505</v>
      </c>
      <c r="B154" s="72" t="s">
        <v>157</v>
      </c>
      <c r="C154" s="72" t="s">
        <v>10</v>
      </c>
      <c r="D154" s="75">
        <v>-40487.999999999993</v>
      </c>
      <c r="E154" s="1"/>
    </row>
    <row r="155" spans="1:5" s="35" customFormat="1" ht="15.6" x14ac:dyDescent="0.3">
      <c r="A155" s="62">
        <v>45517</v>
      </c>
      <c r="B155" s="64" t="s">
        <v>158</v>
      </c>
      <c r="C155" s="55" t="s">
        <v>26</v>
      </c>
      <c r="D155" s="53">
        <v>512</v>
      </c>
      <c r="E155" s="1"/>
    </row>
    <row r="156" spans="1:5" s="35" customFormat="1" ht="15.6" x14ac:dyDescent="0.3">
      <c r="A156" s="62">
        <v>45538</v>
      </c>
      <c r="B156" s="64" t="s">
        <v>159</v>
      </c>
      <c r="C156" s="55" t="s">
        <v>26</v>
      </c>
      <c r="D156" s="53">
        <v>21.93</v>
      </c>
      <c r="E156" s="1"/>
    </row>
    <row r="157" spans="1:5" s="35" customFormat="1" ht="15.6" x14ac:dyDescent="0.3">
      <c r="A157" s="62">
        <v>45544</v>
      </c>
      <c r="B157" s="72" t="s">
        <v>160</v>
      </c>
      <c r="C157" s="72" t="s">
        <v>10</v>
      </c>
      <c r="D157" s="75">
        <v>-1308.9999999999973</v>
      </c>
      <c r="E157" s="1"/>
    </row>
    <row r="158" spans="1:5" s="35" customFormat="1" ht="15.6" x14ac:dyDescent="0.3">
      <c r="A158" s="62">
        <v>45547</v>
      </c>
      <c r="B158" s="72" t="s">
        <v>161</v>
      </c>
      <c r="C158" s="72" t="s">
        <v>10</v>
      </c>
      <c r="D158" s="75">
        <v>-183</v>
      </c>
      <c r="E158" s="1"/>
    </row>
    <row r="159" spans="1:5" ht="15.6" x14ac:dyDescent="0.3">
      <c r="A159" s="62">
        <v>45565</v>
      </c>
      <c r="B159" s="72" t="s">
        <v>162</v>
      </c>
      <c r="C159" s="72" t="s">
        <v>10</v>
      </c>
      <c r="D159" s="75">
        <v>-9</v>
      </c>
    </row>
    <row r="160" spans="1:5" s="35" customFormat="1" ht="15.6" x14ac:dyDescent="0.3">
      <c r="A160" s="62">
        <v>45566</v>
      </c>
      <c r="B160" s="72" t="s">
        <v>163</v>
      </c>
      <c r="C160" s="55" t="s">
        <v>10</v>
      </c>
      <c r="D160" s="75">
        <v>-24211.95</v>
      </c>
      <c r="E160" s="1"/>
    </row>
    <row r="161" spans="1:8" s="35" customFormat="1" ht="15.6" x14ac:dyDescent="0.3">
      <c r="A161" s="62">
        <v>45567</v>
      </c>
      <c r="B161" s="64" t="s">
        <v>164</v>
      </c>
      <c r="C161" s="55" t="s">
        <v>26</v>
      </c>
      <c r="D161" s="53">
        <v>24382.949999999997</v>
      </c>
      <c r="E161" s="1"/>
    </row>
    <row r="162" spans="1:8" s="35" customFormat="1" ht="15.6" x14ac:dyDescent="0.3">
      <c r="A162" s="62">
        <v>45582</v>
      </c>
      <c r="B162" s="64" t="s">
        <v>165</v>
      </c>
      <c r="C162" s="55" t="s">
        <v>26</v>
      </c>
      <c r="D162" s="53">
        <v>798.99999999999727</v>
      </c>
      <c r="E162" s="1"/>
    </row>
    <row r="163" spans="1:8" s="35" customFormat="1" ht="15.6" x14ac:dyDescent="0.3">
      <c r="A163" s="62">
        <v>45582</v>
      </c>
      <c r="B163" s="64" t="s">
        <v>166</v>
      </c>
      <c r="C163" s="55" t="s">
        <v>26</v>
      </c>
      <c r="D163" s="53">
        <v>38</v>
      </c>
      <c r="E163" s="1"/>
      <c r="F163" s="1"/>
      <c r="G163" s="1"/>
      <c r="H163" s="1"/>
    </row>
    <row r="164" spans="1:8" s="35" customFormat="1" ht="15.6" x14ac:dyDescent="0.3">
      <c r="A164" s="62">
        <v>45597</v>
      </c>
      <c r="B164" s="72" t="s">
        <v>167</v>
      </c>
      <c r="C164" s="55" t="s">
        <v>10</v>
      </c>
      <c r="D164" s="75">
        <v>-20.02</v>
      </c>
      <c r="E164" s="1"/>
      <c r="F164" s="1"/>
      <c r="G164" s="1"/>
      <c r="H164" s="1"/>
    </row>
    <row r="165" spans="1:8" ht="15.6" x14ac:dyDescent="0.3">
      <c r="A165" s="62">
        <v>45597</v>
      </c>
      <c r="B165" s="72" t="s">
        <v>168</v>
      </c>
      <c r="C165" s="55" t="s">
        <v>10</v>
      </c>
      <c r="D165" s="75">
        <v>-577</v>
      </c>
    </row>
    <row r="166" spans="1:8" ht="15.6" x14ac:dyDescent="0.3">
      <c r="A166" s="62">
        <v>45609</v>
      </c>
      <c r="B166" s="72" t="s">
        <v>169</v>
      </c>
      <c r="C166" s="55" t="s">
        <v>10</v>
      </c>
      <c r="D166" s="75">
        <v>-142.57</v>
      </c>
    </row>
    <row r="167" spans="1:8" ht="15.6" x14ac:dyDescent="0.3">
      <c r="A167" s="62">
        <v>45627</v>
      </c>
      <c r="B167" s="72" t="s">
        <v>170</v>
      </c>
      <c r="C167" s="55" t="s">
        <v>10</v>
      </c>
      <c r="D167" s="75">
        <v>-1170.46</v>
      </c>
    </row>
    <row r="168" spans="1:8" ht="15.6" x14ac:dyDescent="0.3">
      <c r="A168" s="62">
        <v>45631</v>
      </c>
      <c r="B168" s="72" t="s">
        <v>171</v>
      </c>
      <c r="C168" s="55" t="s">
        <v>10</v>
      </c>
      <c r="D168" s="75">
        <v>-15864.259999999998</v>
      </c>
    </row>
    <row r="169" spans="1:8" ht="15.6" x14ac:dyDescent="0.3">
      <c r="A169" s="62">
        <v>45632</v>
      </c>
      <c r="B169" s="72" t="s">
        <v>172</v>
      </c>
      <c r="C169" s="55" t="s">
        <v>10</v>
      </c>
      <c r="D169" s="75">
        <v>-882.14000000000306</v>
      </c>
    </row>
    <row r="170" spans="1:8" ht="15.6" x14ac:dyDescent="0.3">
      <c r="A170" s="62">
        <v>45689</v>
      </c>
      <c r="B170" s="72" t="s">
        <v>173</v>
      </c>
      <c r="C170" s="55" t="s">
        <v>10</v>
      </c>
      <c r="D170" s="75">
        <v>-50</v>
      </c>
    </row>
    <row r="171" spans="1:8" ht="15.6" x14ac:dyDescent="0.3">
      <c r="A171" s="62">
        <v>45714</v>
      </c>
      <c r="B171" s="64" t="s">
        <v>174</v>
      </c>
      <c r="C171" s="55" t="s">
        <v>26</v>
      </c>
      <c r="D171" s="53">
        <v>10836.27</v>
      </c>
    </row>
    <row r="172" spans="1:8" ht="15.6" x14ac:dyDescent="0.3">
      <c r="A172" s="62">
        <v>45740</v>
      </c>
      <c r="B172" s="64" t="s">
        <v>175</v>
      </c>
      <c r="C172" s="55" t="s">
        <v>26</v>
      </c>
      <c r="D172" s="53">
        <v>1.9999999993269739</v>
      </c>
    </row>
    <row r="173" spans="1:8" ht="15.6" x14ac:dyDescent="0.3">
      <c r="A173" s="76">
        <v>45764</v>
      </c>
      <c r="B173" s="74" t="s">
        <v>176</v>
      </c>
      <c r="C173" s="74" t="s">
        <v>26</v>
      </c>
      <c r="D173" s="75">
        <v>-0.9</v>
      </c>
      <c r="E173" s="37"/>
    </row>
    <row r="174" spans="1:8" ht="15.6" x14ac:dyDescent="0.3">
      <c r="A174" s="62">
        <v>45809</v>
      </c>
      <c r="B174" s="72" t="s">
        <v>177</v>
      </c>
      <c r="C174" s="72" t="s">
        <v>10</v>
      </c>
      <c r="D174" s="75">
        <v>-280</v>
      </c>
    </row>
    <row r="175" spans="1:8" ht="15.6" x14ac:dyDescent="0.3">
      <c r="A175" s="62">
        <v>45820</v>
      </c>
      <c r="B175" s="64" t="s">
        <v>178</v>
      </c>
      <c r="C175" s="55" t="s">
        <v>26</v>
      </c>
      <c r="D175" s="53">
        <v>593</v>
      </c>
    </row>
    <row r="176" spans="1:8" ht="15.6" x14ac:dyDescent="0.3">
      <c r="A176" s="62">
        <v>45820</v>
      </c>
      <c r="B176" s="72" t="s">
        <v>179</v>
      </c>
      <c r="C176" s="72" t="s">
        <v>10</v>
      </c>
      <c r="D176" s="75">
        <v>-1499.9999999999995</v>
      </c>
    </row>
    <row r="177" spans="1:5" ht="15.6" x14ac:dyDescent="0.3">
      <c r="A177" s="62">
        <v>45826</v>
      </c>
      <c r="B177" s="72" t="s">
        <v>180</v>
      </c>
      <c r="C177" s="72" t="s">
        <v>10</v>
      </c>
      <c r="D177" s="75">
        <v>-559.99999999999977</v>
      </c>
    </row>
    <row r="178" spans="1:5" ht="15.6" x14ac:dyDescent="0.3">
      <c r="A178" s="62">
        <v>45831</v>
      </c>
      <c r="B178" s="72" t="s">
        <v>181</v>
      </c>
      <c r="C178" s="72" t="s">
        <v>10</v>
      </c>
      <c r="D178" s="75">
        <v>-369.99000000019987</v>
      </c>
    </row>
    <row r="179" spans="1:5" ht="15.6" x14ac:dyDescent="0.3">
      <c r="A179" s="62">
        <v>45834</v>
      </c>
      <c r="B179" s="64" t="s">
        <v>127</v>
      </c>
      <c r="C179" s="55" t="s">
        <v>26</v>
      </c>
      <c r="D179" s="53">
        <v>1880</v>
      </c>
    </row>
    <row r="180" spans="1:5" ht="15.6" x14ac:dyDescent="0.3">
      <c r="A180" s="62">
        <v>45848</v>
      </c>
      <c r="B180" s="72" t="s">
        <v>182</v>
      </c>
      <c r="C180" s="72" t="s">
        <v>10</v>
      </c>
      <c r="D180" s="75">
        <v>-1339.3199999999997</v>
      </c>
    </row>
    <row r="181" spans="1:5" ht="15.6" x14ac:dyDescent="0.3">
      <c r="A181" s="62">
        <v>45898</v>
      </c>
      <c r="B181" s="72" t="s">
        <v>183</v>
      </c>
      <c r="C181" s="72" t="s">
        <v>10</v>
      </c>
      <c r="D181" s="75">
        <f>-654+627</f>
        <v>-27</v>
      </c>
      <c r="E181" s="1" t="s">
        <v>184</v>
      </c>
    </row>
    <row r="182" spans="1:5" ht="15.6" x14ac:dyDescent="0.3">
      <c r="A182" s="62">
        <v>45898</v>
      </c>
      <c r="B182" s="72" t="s">
        <v>185</v>
      </c>
      <c r="C182" s="72" t="s">
        <v>10</v>
      </c>
      <c r="D182" s="75">
        <v>-2000.0000000000036</v>
      </c>
    </row>
    <row r="183" spans="1:5" ht="15.6" x14ac:dyDescent="0.3">
      <c r="A183" s="62">
        <v>45901</v>
      </c>
      <c r="B183" s="72" t="s">
        <v>186</v>
      </c>
      <c r="C183" s="72" t="s">
        <v>10</v>
      </c>
      <c r="D183" s="75">
        <v>-1.57</v>
      </c>
    </row>
    <row r="184" spans="1:5" ht="15.6" x14ac:dyDescent="0.3">
      <c r="A184" s="62">
        <v>45909</v>
      </c>
      <c r="B184" s="64" t="s">
        <v>187</v>
      </c>
      <c r="C184" s="55" t="s">
        <v>26</v>
      </c>
      <c r="D184" s="53">
        <v>12335.14</v>
      </c>
    </row>
    <row r="185" spans="1:5" ht="15.6" x14ac:dyDescent="0.3">
      <c r="A185" s="62">
        <v>45931</v>
      </c>
      <c r="B185" s="77" t="s">
        <v>188</v>
      </c>
      <c r="C185" s="72" t="s">
        <v>189</v>
      </c>
      <c r="D185" s="75">
        <v>-7500</v>
      </c>
    </row>
    <row r="186" spans="1:5" ht="15.6" x14ac:dyDescent="0.3">
      <c r="A186" s="62">
        <v>46197</v>
      </c>
      <c r="B186" s="77" t="s">
        <v>188</v>
      </c>
      <c r="C186" s="72" t="s">
        <v>189</v>
      </c>
      <c r="D186" s="75">
        <v>8400</v>
      </c>
    </row>
    <row r="187" spans="1:5" ht="15.6" x14ac:dyDescent="0.3">
      <c r="A187" s="62">
        <v>45931</v>
      </c>
      <c r="B187" s="72" t="s">
        <v>190</v>
      </c>
      <c r="C187" s="72" t="s">
        <v>189</v>
      </c>
      <c r="D187" s="75">
        <v>-500000</v>
      </c>
    </row>
    <row r="188" spans="1:5" ht="15.6" x14ac:dyDescent="0.3">
      <c r="A188" s="62">
        <v>45931</v>
      </c>
      <c r="B188" s="72" t="s">
        <v>191</v>
      </c>
      <c r="C188" s="72" t="s">
        <v>189</v>
      </c>
      <c r="D188" s="75">
        <v>-9.34</v>
      </c>
    </row>
    <row r="189" spans="1:5" ht="15.6" x14ac:dyDescent="0.3">
      <c r="A189" s="62">
        <v>45931</v>
      </c>
      <c r="B189" s="72" t="s">
        <v>192</v>
      </c>
      <c r="C189" s="72" t="s">
        <v>189</v>
      </c>
      <c r="D189" s="75">
        <v>-1730.6800000000003</v>
      </c>
    </row>
    <row r="190" spans="1:5" ht="15.6" x14ac:dyDescent="0.3">
      <c r="A190" s="62">
        <v>45931</v>
      </c>
      <c r="B190" s="72" t="s">
        <v>193</v>
      </c>
      <c r="C190" s="72" t="s">
        <v>189</v>
      </c>
      <c r="D190" s="75">
        <v>-415</v>
      </c>
    </row>
    <row r="191" spans="1:5" ht="15.6" x14ac:dyDescent="0.3">
      <c r="A191" s="62">
        <v>45931</v>
      </c>
      <c r="B191" s="72" t="s">
        <v>194</v>
      </c>
      <c r="C191" s="72" t="s">
        <v>189</v>
      </c>
      <c r="D191" s="75">
        <f>-44296.79+13149.48+95+80</f>
        <v>-30972.31</v>
      </c>
      <c r="E191" s="1" t="s">
        <v>195</v>
      </c>
    </row>
    <row r="192" spans="1:5" ht="15.6" x14ac:dyDescent="0.3">
      <c r="A192" s="62">
        <v>45938</v>
      </c>
      <c r="B192" s="72" t="s">
        <v>196</v>
      </c>
      <c r="C192" s="72" t="s">
        <v>197</v>
      </c>
      <c r="D192" s="75">
        <v>-3875</v>
      </c>
    </row>
    <row r="193" spans="1:5" ht="15.6" x14ac:dyDescent="0.3">
      <c r="A193" s="62">
        <v>45952</v>
      </c>
      <c r="B193" s="72" t="s">
        <v>198</v>
      </c>
      <c r="C193" s="72" t="s">
        <v>189</v>
      </c>
      <c r="D193" s="75">
        <v>-30000</v>
      </c>
    </row>
    <row r="194" spans="1:5" ht="15.6" x14ac:dyDescent="0.3">
      <c r="A194" s="62">
        <v>45962</v>
      </c>
      <c r="B194" s="72" t="s">
        <v>200</v>
      </c>
      <c r="C194" s="72" t="s">
        <v>189</v>
      </c>
      <c r="D194" s="75">
        <v>-2312.7700000000004</v>
      </c>
      <c r="E194" s="1" t="s">
        <v>201</v>
      </c>
    </row>
    <row r="195" spans="1:5" ht="15.6" x14ac:dyDescent="0.3">
      <c r="A195" s="62">
        <v>46113</v>
      </c>
      <c r="B195" s="72" t="s">
        <v>202</v>
      </c>
      <c r="C195" s="72" t="s">
        <v>189</v>
      </c>
      <c r="D195" s="75">
        <f>-82931.45+21.94+81356.05+342</f>
        <v>-1211.4599999999919</v>
      </c>
    </row>
    <row r="196" spans="1:5" ht="15.6" x14ac:dyDescent="0.3">
      <c r="A196" s="62">
        <v>46143</v>
      </c>
      <c r="B196" s="72" t="s">
        <v>203</v>
      </c>
      <c r="C196" s="72" t="s">
        <v>189</v>
      </c>
      <c r="D196" s="75">
        <f>-4163989.68+4160155.15+312</f>
        <v>-3522.5300000002608</v>
      </c>
    </row>
    <row r="197" spans="1:5" ht="15.6" x14ac:dyDescent="0.3">
      <c r="A197" s="62">
        <v>46204</v>
      </c>
      <c r="B197" s="72" t="s">
        <v>235</v>
      </c>
      <c r="C197" s="72" t="s">
        <v>189</v>
      </c>
      <c r="D197" s="75">
        <f>-13482.51+12682.51</f>
        <v>-800</v>
      </c>
    </row>
    <row r="198" spans="1:5" ht="15.6" x14ac:dyDescent="0.3">
      <c r="A198" s="40">
        <v>46235</v>
      </c>
      <c r="B198" s="72" t="s">
        <v>274</v>
      </c>
      <c r="C198" s="72" t="s">
        <v>189</v>
      </c>
      <c r="D198" s="75">
        <v>-262</v>
      </c>
    </row>
    <row r="199" spans="1:5" ht="15.6" x14ac:dyDescent="0.3">
      <c r="A199" s="40">
        <v>46235</v>
      </c>
      <c r="B199" s="72" t="s">
        <v>273</v>
      </c>
      <c r="C199" s="72" t="s">
        <v>189</v>
      </c>
      <c r="D199" s="75">
        <f>-848293.69+842749.69</f>
        <v>-5544</v>
      </c>
      <c r="E199" s="83"/>
    </row>
    <row r="200" spans="1:5" ht="16.2" thickBot="1" x14ac:dyDescent="0.35">
      <c r="A200" s="62"/>
      <c r="B200" s="72"/>
      <c r="C200" s="72"/>
      <c r="D200" s="75"/>
    </row>
    <row r="201" spans="1:5" ht="13.8" thickBot="1" x14ac:dyDescent="0.3">
      <c r="C201" s="19"/>
      <c r="D201" s="41">
        <f>SUM(D5:D200)</f>
        <v>-793866.48000000115</v>
      </c>
    </row>
    <row r="202" spans="1:5" ht="13.8" thickTop="1" x14ac:dyDescent="0.25">
      <c r="B202" s="1" t="s">
        <v>208</v>
      </c>
      <c r="D202" s="42">
        <f>D1-D201</f>
        <v>1.1641532182693481E-9</v>
      </c>
    </row>
    <row r="203" spans="1:5" ht="14.4" x14ac:dyDescent="0.3">
      <c r="A203"/>
      <c r="B203" s="43" t="s">
        <v>209</v>
      </c>
      <c r="C203" s="43"/>
      <c r="D203"/>
    </row>
    <row r="204" spans="1:5" x14ac:dyDescent="0.25">
      <c r="A204" s="44" t="s">
        <v>210</v>
      </c>
      <c r="B204" s="44" t="s">
        <v>211</v>
      </c>
      <c r="C204" s="44" t="s">
        <v>212</v>
      </c>
      <c r="D204" s="45" t="s">
        <v>213</v>
      </c>
    </row>
    <row r="205" spans="1:5" ht="20.399999999999999" x14ac:dyDescent="0.25">
      <c r="A205" s="46" t="s">
        <v>214</v>
      </c>
      <c r="B205" s="46" t="s">
        <v>1</v>
      </c>
      <c r="C205" s="48">
        <v>46260</v>
      </c>
      <c r="D205" s="47">
        <v>-793866.48</v>
      </c>
    </row>
    <row r="207" spans="1:5" x14ac:dyDescent="0.25">
      <c r="B207" s="1" t="s">
        <v>216</v>
      </c>
    </row>
    <row r="208" spans="1:5" ht="15.6" x14ac:dyDescent="0.3">
      <c r="A208" s="62">
        <v>46204</v>
      </c>
      <c r="B208" s="72" t="s">
        <v>232</v>
      </c>
      <c r="C208" s="72" t="s">
        <v>189</v>
      </c>
      <c r="D208" s="75">
        <v>-4894.62</v>
      </c>
    </row>
    <row r="209" spans="1:4" ht="15.6" x14ac:dyDescent="0.3">
      <c r="A209" s="62">
        <v>46204</v>
      </c>
      <c r="B209" s="72" t="s">
        <v>233</v>
      </c>
      <c r="C209" s="72" t="s">
        <v>189</v>
      </c>
      <c r="D209" s="75">
        <v>-19437</v>
      </c>
    </row>
    <row r="210" spans="1:4" ht="15.6" x14ac:dyDescent="0.3">
      <c r="A210" s="62">
        <v>46204</v>
      </c>
      <c r="B210" s="72" t="s">
        <v>234</v>
      </c>
      <c r="C210" s="72" t="s">
        <v>189</v>
      </c>
      <c r="D210" s="75">
        <v>-7632</v>
      </c>
    </row>
    <row r="211" spans="1:4" ht="15.6" x14ac:dyDescent="0.3">
      <c r="A211" s="62">
        <v>45957</v>
      </c>
      <c r="B211" s="64" t="s">
        <v>199</v>
      </c>
      <c r="C211" s="55" t="s">
        <v>197</v>
      </c>
      <c r="D211" s="53">
        <v>1500</v>
      </c>
    </row>
    <row r="212" spans="1:4" ht="15.6" x14ac:dyDescent="0.3">
      <c r="A212" s="76">
        <v>46184</v>
      </c>
      <c r="B212" s="74" t="s">
        <v>199</v>
      </c>
      <c r="C212" s="72" t="s">
        <v>197</v>
      </c>
      <c r="D212" s="75">
        <v>-1500</v>
      </c>
    </row>
    <row r="213" spans="1:4" ht="14.4" x14ac:dyDescent="0.3">
      <c r="A213" s="40"/>
      <c r="B213"/>
      <c r="C213" s="1"/>
      <c r="D213" s="37"/>
    </row>
    <row r="214" spans="1:4" ht="14.4" x14ac:dyDescent="0.3">
      <c r="A214" s="40"/>
      <c r="B214"/>
      <c r="C214" s="1"/>
      <c r="D214" s="37"/>
    </row>
    <row r="215" spans="1:4" x14ac:dyDescent="0.25">
      <c r="A215" s="24"/>
      <c r="C215" s="1"/>
      <c r="D215" s="37"/>
    </row>
    <row r="216" spans="1:4" ht="14.4" x14ac:dyDescent="0.3">
      <c r="A216" s="40"/>
      <c r="B216"/>
      <c r="C216" s="1"/>
      <c r="D216" s="37"/>
    </row>
    <row r="217" spans="1:4" x14ac:dyDescent="0.25">
      <c r="A217" s="24"/>
      <c r="C217" s="1"/>
      <c r="D217" s="37"/>
    </row>
    <row r="218" spans="1:4" x14ac:dyDescent="0.25">
      <c r="A218" s="24"/>
      <c r="C218" s="1"/>
      <c r="D218" s="37"/>
    </row>
    <row r="219" spans="1:4" x14ac:dyDescent="0.25">
      <c r="A219" s="24"/>
      <c r="C219" s="1"/>
      <c r="D219" s="37"/>
    </row>
    <row r="220" spans="1:4" x14ac:dyDescent="0.25">
      <c r="A220" s="24"/>
      <c r="C220" s="1"/>
      <c r="D220" s="37"/>
    </row>
    <row r="221" spans="1:4" x14ac:dyDescent="0.25">
      <c r="A221" s="24"/>
      <c r="C221" s="1"/>
      <c r="D221" s="37"/>
    </row>
    <row r="222" spans="1:4" x14ac:dyDescent="0.25">
      <c r="A222" s="24"/>
      <c r="C222" s="1"/>
      <c r="D222" s="37"/>
    </row>
    <row r="223" spans="1:4" x14ac:dyDescent="0.25">
      <c r="A223" s="24"/>
      <c r="C223" s="1"/>
      <c r="D223" s="37"/>
    </row>
    <row r="224" spans="1:4" x14ac:dyDescent="0.25">
      <c r="A224" s="24"/>
      <c r="C224" s="1"/>
      <c r="D224" s="37"/>
    </row>
    <row r="225" spans="1:4" x14ac:dyDescent="0.25">
      <c r="A225" s="24"/>
      <c r="C225" s="1"/>
      <c r="D225" s="37"/>
    </row>
    <row r="226" spans="1:4" x14ac:dyDescent="0.25">
      <c r="A226" s="24"/>
      <c r="C226" s="1"/>
      <c r="D226" s="37"/>
    </row>
    <row r="227" spans="1:4" x14ac:dyDescent="0.25">
      <c r="A227" s="24"/>
      <c r="C227" s="1"/>
      <c r="D227" s="37"/>
    </row>
    <row r="228" spans="1:4" x14ac:dyDescent="0.25">
      <c r="A228" s="24"/>
      <c r="C228" s="1"/>
      <c r="D228" s="37"/>
    </row>
    <row r="229" spans="1:4" x14ac:dyDescent="0.25">
      <c r="A229" s="24"/>
      <c r="C229" s="1"/>
      <c r="D229" s="37"/>
    </row>
    <row r="230" spans="1:4" x14ac:dyDescent="0.25">
      <c r="A230" s="24"/>
      <c r="C230" s="1"/>
      <c r="D230" s="37"/>
    </row>
    <row r="231" spans="1:4" x14ac:dyDescent="0.25">
      <c r="A231" s="24"/>
      <c r="C231" s="1"/>
      <c r="D231" s="37"/>
    </row>
    <row r="232" spans="1:4" x14ac:dyDescent="0.25">
      <c r="A232" s="24"/>
      <c r="C232" s="1"/>
      <c r="D232" s="37"/>
    </row>
    <row r="233" spans="1:4" x14ac:dyDescent="0.25">
      <c r="A233" s="24"/>
      <c r="C233" s="1"/>
      <c r="D233" s="37"/>
    </row>
    <row r="234" spans="1:4" x14ac:dyDescent="0.25">
      <c r="A234" s="24"/>
      <c r="C234" s="1"/>
      <c r="D234" s="37"/>
    </row>
    <row r="235" spans="1:4" x14ac:dyDescent="0.25">
      <c r="A235" s="24"/>
      <c r="C235" s="1"/>
      <c r="D235" s="37"/>
    </row>
    <row r="236" spans="1:4" x14ac:dyDescent="0.25">
      <c r="A236" s="24"/>
      <c r="C236" s="1"/>
      <c r="D236" s="37"/>
    </row>
    <row r="237" spans="1:4" x14ac:dyDescent="0.25">
      <c r="A237" s="24"/>
      <c r="C237" s="1"/>
      <c r="D237" s="37"/>
    </row>
    <row r="238" spans="1:4" x14ac:dyDescent="0.25">
      <c r="A238" s="24"/>
      <c r="B238" s="26"/>
      <c r="D238" s="16"/>
    </row>
    <row r="239" spans="1:4" x14ac:dyDescent="0.25">
      <c r="A239" s="24"/>
      <c r="C239" s="1"/>
      <c r="D239" s="37"/>
    </row>
    <row r="240" spans="1:4" x14ac:dyDescent="0.25">
      <c r="A240" s="24"/>
      <c r="C240" s="1"/>
      <c r="D240" s="37"/>
    </row>
    <row r="241" spans="1:4" x14ac:dyDescent="0.25">
      <c r="A241" s="24"/>
      <c r="C241" s="1"/>
      <c r="D241" s="37"/>
    </row>
    <row r="242" spans="1:4" x14ac:dyDescent="0.25">
      <c r="A242" s="24"/>
      <c r="C242" s="1"/>
      <c r="D242" s="37"/>
    </row>
    <row r="243" spans="1:4" x14ac:dyDescent="0.25">
      <c r="A243" s="24"/>
      <c r="C243" s="1"/>
      <c r="D243" s="37"/>
    </row>
  </sheetData>
  <autoFilter ref="A1:E196" xr:uid="{17AC83F8-2E35-4C5E-85D7-D8D781D66155}"/>
  <dataConsolidate/>
  <pageMargins left="0.5" right="0.5" top="0.5" bottom="0.5" header="0" footer="0"/>
  <pageSetup scale="80" orientation="portrait" r:id="rId1"/>
  <headerFooter>
    <oddHeader>&amp;C&amp;"Times New Roman,Bold"&amp;10University of Maryland
Central Billing Lockbox Reconciliation
____________________________________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266CA-EDAD-4831-A0FE-9EAD35256325}">
  <dimension ref="A1:L39"/>
  <sheetViews>
    <sheetView workbookViewId="0">
      <pane ySplit="1" topLeftCell="A11" activePane="bottomLeft" state="frozen"/>
      <selection pane="bottomLeft" activeCell="K29" sqref="K29"/>
    </sheetView>
  </sheetViews>
  <sheetFormatPr defaultRowHeight="14.4" x14ac:dyDescent="0.3"/>
  <cols>
    <col min="3" max="3" width="13.109375" customWidth="1"/>
    <col min="4" max="4" width="19.6640625" bestFit="1" customWidth="1"/>
    <col min="5" max="6" width="0" hidden="1" customWidth="1"/>
    <col min="7" max="8" width="12.88671875" bestFit="1" customWidth="1"/>
    <col min="11" max="11" width="20.5546875" bestFit="1" customWidth="1"/>
  </cols>
  <sheetData>
    <row r="1" spans="1:12" x14ac:dyDescent="0.3">
      <c r="A1" t="s">
        <v>257</v>
      </c>
      <c r="B1" t="s">
        <v>256</v>
      </c>
      <c r="C1" t="s">
        <v>255</v>
      </c>
      <c r="D1" t="s">
        <v>254</v>
      </c>
      <c r="E1" t="s">
        <v>253</v>
      </c>
      <c r="F1" t="s">
        <v>252</v>
      </c>
      <c r="G1" s="84" t="s">
        <v>287</v>
      </c>
      <c r="H1" s="84" t="s">
        <v>288</v>
      </c>
      <c r="I1" t="s">
        <v>275</v>
      </c>
      <c r="J1" t="s">
        <v>211</v>
      </c>
      <c r="K1" t="s">
        <v>249</v>
      </c>
      <c r="L1" t="s">
        <v>212</v>
      </c>
    </row>
    <row r="2" spans="1:12" x14ac:dyDescent="0.3">
      <c r="A2" t="s">
        <v>239</v>
      </c>
      <c r="B2" t="s">
        <v>240</v>
      </c>
      <c r="C2" s="40">
        <v>46237</v>
      </c>
      <c r="D2" t="s">
        <v>232</v>
      </c>
      <c r="F2">
        <v>4894.62</v>
      </c>
      <c r="G2" s="86">
        <v>4894.62</v>
      </c>
      <c r="H2" s="83"/>
      <c r="I2" t="s">
        <v>214</v>
      </c>
      <c r="J2" t="s">
        <v>1</v>
      </c>
      <c r="K2" t="s">
        <v>189</v>
      </c>
      <c r="L2" t="s">
        <v>259</v>
      </c>
    </row>
    <row r="3" spans="1:12" x14ac:dyDescent="0.3">
      <c r="A3" t="s">
        <v>239</v>
      </c>
      <c r="B3" t="s">
        <v>238</v>
      </c>
      <c r="C3" s="40">
        <v>46240</v>
      </c>
      <c r="D3" t="s">
        <v>233</v>
      </c>
      <c r="F3">
        <v>19437</v>
      </c>
      <c r="G3" s="86">
        <v>19437</v>
      </c>
      <c r="H3" s="83"/>
      <c r="I3" t="s">
        <v>214</v>
      </c>
      <c r="J3" t="s">
        <v>1</v>
      </c>
      <c r="K3" t="s">
        <v>197</v>
      </c>
      <c r="L3" t="s">
        <v>259</v>
      </c>
    </row>
    <row r="4" spans="1:12" x14ac:dyDescent="0.3">
      <c r="A4" t="s">
        <v>239</v>
      </c>
      <c r="B4" t="s">
        <v>240</v>
      </c>
      <c r="C4" s="40">
        <v>46235</v>
      </c>
      <c r="D4" t="s">
        <v>262</v>
      </c>
      <c r="E4">
        <v>834</v>
      </c>
      <c r="G4" s="85"/>
      <c r="H4" s="85">
        <v>834</v>
      </c>
      <c r="I4" t="s">
        <v>214</v>
      </c>
      <c r="J4" t="s">
        <v>1</v>
      </c>
      <c r="K4" t="s">
        <v>189</v>
      </c>
      <c r="L4" t="s">
        <v>259</v>
      </c>
    </row>
    <row r="5" spans="1:12" x14ac:dyDescent="0.3">
      <c r="A5" t="s">
        <v>239</v>
      </c>
      <c r="B5" t="s">
        <v>240</v>
      </c>
      <c r="C5" s="40">
        <v>46265</v>
      </c>
      <c r="D5" t="s">
        <v>262</v>
      </c>
      <c r="F5">
        <v>402</v>
      </c>
      <c r="G5" s="85">
        <v>402</v>
      </c>
      <c r="H5" s="85"/>
      <c r="I5" t="s">
        <v>214</v>
      </c>
      <c r="J5" t="s">
        <v>1</v>
      </c>
      <c r="K5" t="s">
        <v>189</v>
      </c>
      <c r="L5" t="s">
        <v>259</v>
      </c>
    </row>
    <row r="6" spans="1:12" x14ac:dyDescent="0.3">
      <c r="A6" t="s">
        <v>239</v>
      </c>
      <c r="B6" t="s">
        <v>238</v>
      </c>
      <c r="C6" s="40">
        <v>46265</v>
      </c>
      <c r="D6" t="s">
        <v>262</v>
      </c>
      <c r="F6">
        <v>432</v>
      </c>
      <c r="G6" s="85">
        <v>432</v>
      </c>
      <c r="H6" s="85"/>
      <c r="I6" t="s">
        <v>214</v>
      </c>
      <c r="J6" t="s">
        <v>1</v>
      </c>
      <c r="K6" t="s">
        <v>197</v>
      </c>
      <c r="L6" t="s">
        <v>259</v>
      </c>
    </row>
    <row r="7" spans="1:12" x14ac:dyDescent="0.3">
      <c r="A7" t="s">
        <v>239</v>
      </c>
      <c r="B7" t="s">
        <v>238</v>
      </c>
      <c r="C7" s="40">
        <v>46237</v>
      </c>
      <c r="D7" t="s">
        <v>234</v>
      </c>
      <c r="F7">
        <v>7632</v>
      </c>
      <c r="G7" s="86">
        <v>7632</v>
      </c>
      <c r="H7" s="83"/>
      <c r="I7" t="s">
        <v>214</v>
      </c>
      <c r="J7" t="s">
        <v>1</v>
      </c>
      <c r="K7" t="s">
        <v>197</v>
      </c>
      <c r="L7" t="s">
        <v>259</v>
      </c>
    </row>
    <row r="8" spans="1:12" x14ac:dyDescent="0.3">
      <c r="A8" t="s">
        <v>239</v>
      </c>
      <c r="B8" t="s">
        <v>240</v>
      </c>
      <c r="C8" s="40">
        <v>46235</v>
      </c>
      <c r="D8" t="s">
        <v>272</v>
      </c>
      <c r="E8">
        <v>1965</v>
      </c>
      <c r="G8" s="85"/>
      <c r="H8" s="85">
        <v>1965</v>
      </c>
      <c r="I8" t="s">
        <v>214</v>
      </c>
      <c r="J8" t="s">
        <v>1</v>
      </c>
      <c r="K8" t="s">
        <v>189</v>
      </c>
      <c r="L8" t="s">
        <v>259</v>
      </c>
    </row>
    <row r="9" spans="1:12" x14ac:dyDescent="0.3">
      <c r="A9" t="s">
        <v>239</v>
      </c>
      <c r="B9" t="s">
        <v>238</v>
      </c>
      <c r="C9" s="40">
        <v>46245</v>
      </c>
      <c r="D9" t="s">
        <v>272</v>
      </c>
      <c r="F9">
        <v>1965</v>
      </c>
      <c r="G9" s="85">
        <v>1965</v>
      </c>
      <c r="H9" s="85"/>
      <c r="I9" t="s">
        <v>214</v>
      </c>
      <c r="J9" t="s">
        <v>1</v>
      </c>
      <c r="K9" t="s">
        <v>197</v>
      </c>
      <c r="L9" t="s">
        <v>259</v>
      </c>
    </row>
    <row r="10" spans="1:12" x14ac:dyDescent="0.3">
      <c r="A10" t="s">
        <v>239</v>
      </c>
      <c r="B10" t="s">
        <v>240</v>
      </c>
      <c r="C10" s="40">
        <v>46235</v>
      </c>
      <c r="D10" t="s">
        <v>271</v>
      </c>
      <c r="E10">
        <v>7651864</v>
      </c>
      <c r="G10" s="85"/>
      <c r="H10" s="85">
        <v>7651864</v>
      </c>
      <c r="I10" t="s">
        <v>214</v>
      </c>
      <c r="J10" t="s">
        <v>1</v>
      </c>
      <c r="K10" t="s">
        <v>189</v>
      </c>
      <c r="L10" t="s">
        <v>259</v>
      </c>
    </row>
    <row r="11" spans="1:12" x14ac:dyDescent="0.3">
      <c r="A11" t="s">
        <v>239</v>
      </c>
      <c r="B11" t="s">
        <v>238</v>
      </c>
      <c r="C11" s="40">
        <v>46251</v>
      </c>
      <c r="D11" t="s">
        <v>271</v>
      </c>
      <c r="F11">
        <v>7651864</v>
      </c>
      <c r="G11" s="85">
        <v>7651864</v>
      </c>
      <c r="H11" s="85"/>
      <c r="I11" t="s">
        <v>214</v>
      </c>
      <c r="J11" t="s">
        <v>1</v>
      </c>
      <c r="K11" t="s">
        <v>197</v>
      </c>
      <c r="L11" t="s">
        <v>259</v>
      </c>
    </row>
    <row r="12" spans="1:12" x14ac:dyDescent="0.3">
      <c r="A12" t="s">
        <v>239</v>
      </c>
      <c r="B12" t="s">
        <v>240</v>
      </c>
      <c r="C12" s="40">
        <v>46235</v>
      </c>
      <c r="D12" t="s">
        <v>267</v>
      </c>
      <c r="E12">
        <v>49382.12</v>
      </c>
      <c r="G12" s="85"/>
      <c r="H12" s="85">
        <v>49382.12</v>
      </c>
      <c r="I12" t="s">
        <v>214</v>
      </c>
      <c r="J12" t="s">
        <v>1</v>
      </c>
      <c r="K12" t="s">
        <v>189</v>
      </c>
      <c r="L12" t="s">
        <v>259</v>
      </c>
    </row>
    <row r="13" spans="1:12" x14ac:dyDescent="0.3">
      <c r="A13" t="s">
        <v>239</v>
      </c>
      <c r="B13" t="s">
        <v>238</v>
      </c>
      <c r="C13" s="40">
        <v>46258</v>
      </c>
      <c r="D13" t="s">
        <v>267</v>
      </c>
      <c r="F13">
        <v>49382.12</v>
      </c>
      <c r="G13" s="85">
        <v>49382.12</v>
      </c>
      <c r="H13" s="85"/>
      <c r="I13" t="s">
        <v>214</v>
      </c>
      <c r="J13" t="s">
        <v>1</v>
      </c>
      <c r="K13" t="s">
        <v>197</v>
      </c>
      <c r="L13" t="s">
        <v>259</v>
      </c>
    </row>
    <row r="14" spans="1:12" x14ac:dyDescent="0.3">
      <c r="A14" t="s">
        <v>239</v>
      </c>
      <c r="B14" t="s">
        <v>240</v>
      </c>
      <c r="C14" s="40">
        <v>46235</v>
      </c>
      <c r="D14" t="s">
        <v>261</v>
      </c>
      <c r="E14">
        <v>19972.22</v>
      </c>
      <c r="G14" s="85"/>
      <c r="H14" s="85">
        <v>19972.22</v>
      </c>
      <c r="I14" t="s">
        <v>214</v>
      </c>
      <c r="J14" t="s">
        <v>1</v>
      </c>
      <c r="K14" t="s">
        <v>189</v>
      </c>
      <c r="L14" t="s">
        <v>259</v>
      </c>
    </row>
    <row r="15" spans="1:12" x14ac:dyDescent="0.3">
      <c r="A15" t="s">
        <v>239</v>
      </c>
      <c r="B15" t="s">
        <v>240</v>
      </c>
      <c r="C15" s="40">
        <v>46265</v>
      </c>
      <c r="D15" t="s">
        <v>261</v>
      </c>
      <c r="F15">
        <v>4391.8900000000003</v>
      </c>
      <c r="G15" s="85">
        <v>4391.8900000000003</v>
      </c>
      <c r="H15" s="85"/>
      <c r="I15" t="s">
        <v>214</v>
      </c>
      <c r="J15" t="s">
        <v>1</v>
      </c>
      <c r="K15" t="s">
        <v>189</v>
      </c>
      <c r="L15" t="s">
        <v>259</v>
      </c>
    </row>
    <row r="16" spans="1:12" x14ac:dyDescent="0.3">
      <c r="A16" t="s">
        <v>239</v>
      </c>
      <c r="B16" t="s">
        <v>238</v>
      </c>
      <c r="C16" s="40">
        <v>46265</v>
      </c>
      <c r="D16" t="s">
        <v>261</v>
      </c>
      <c r="F16">
        <v>15580.33</v>
      </c>
      <c r="G16" s="85">
        <v>15580.33</v>
      </c>
      <c r="H16" s="85"/>
      <c r="I16" t="s">
        <v>214</v>
      </c>
      <c r="J16" t="s">
        <v>1</v>
      </c>
      <c r="K16" t="s">
        <v>197</v>
      </c>
      <c r="L16" t="s">
        <v>259</v>
      </c>
    </row>
    <row r="17" spans="1:12" x14ac:dyDescent="0.3">
      <c r="A17" t="s">
        <v>239</v>
      </c>
      <c r="B17" t="s">
        <v>240</v>
      </c>
      <c r="C17" s="40">
        <v>46235</v>
      </c>
      <c r="D17" t="s">
        <v>270</v>
      </c>
      <c r="E17">
        <v>10673</v>
      </c>
      <c r="G17" s="85"/>
      <c r="H17" s="85">
        <v>10673</v>
      </c>
      <c r="I17" t="s">
        <v>214</v>
      </c>
      <c r="J17" t="s">
        <v>1</v>
      </c>
      <c r="K17" t="s">
        <v>189</v>
      </c>
      <c r="L17" t="s">
        <v>259</v>
      </c>
    </row>
    <row r="18" spans="1:12" x14ac:dyDescent="0.3">
      <c r="A18" t="s">
        <v>239</v>
      </c>
      <c r="B18" t="s">
        <v>240</v>
      </c>
      <c r="C18" s="40">
        <v>46252</v>
      </c>
      <c r="D18" t="s">
        <v>270</v>
      </c>
      <c r="F18">
        <v>380</v>
      </c>
      <c r="G18" s="85">
        <v>380</v>
      </c>
      <c r="H18" s="85"/>
      <c r="I18" t="s">
        <v>214</v>
      </c>
      <c r="J18" t="s">
        <v>1</v>
      </c>
      <c r="K18" t="s">
        <v>189</v>
      </c>
      <c r="L18" t="s">
        <v>259</v>
      </c>
    </row>
    <row r="19" spans="1:12" x14ac:dyDescent="0.3">
      <c r="A19" t="s">
        <v>239</v>
      </c>
      <c r="B19" t="s">
        <v>238</v>
      </c>
      <c r="C19" s="40">
        <v>46252</v>
      </c>
      <c r="D19" t="s">
        <v>270</v>
      </c>
      <c r="F19">
        <v>10293</v>
      </c>
      <c r="G19" s="85">
        <v>10293</v>
      </c>
      <c r="H19" s="85"/>
      <c r="I19" t="s">
        <v>214</v>
      </c>
      <c r="J19" t="s">
        <v>1</v>
      </c>
      <c r="K19" t="s">
        <v>197</v>
      </c>
      <c r="L19" t="s">
        <v>259</v>
      </c>
    </row>
    <row r="20" spans="1:12" x14ac:dyDescent="0.3">
      <c r="A20" t="s">
        <v>239</v>
      </c>
      <c r="B20" t="s">
        <v>240</v>
      </c>
      <c r="C20" s="40">
        <v>46235</v>
      </c>
      <c r="D20" t="s">
        <v>269</v>
      </c>
      <c r="E20">
        <v>15300</v>
      </c>
      <c r="G20" s="85"/>
      <c r="H20" s="85">
        <v>15300</v>
      </c>
      <c r="I20" t="s">
        <v>214</v>
      </c>
      <c r="J20" t="s">
        <v>1</v>
      </c>
      <c r="K20" t="s">
        <v>189</v>
      </c>
      <c r="L20" t="s">
        <v>259</v>
      </c>
    </row>
    <row r="21" spans="1:12" x14ac:dyDescent="0.3">
      <c r="A21" t="s">
        <v>239</v>
      </c>
      <c r="B21" t="s">
        <v>240</v>
      </c>
      <c r="C21" s="40">
        <v>46252</v>
      </c>
      <c r="D21" t="s">
        <v>269</v>
      </c>
      <c r="F21">
        <v>11395</v>
      </c>
      <c r="G21" s="85">
        <v>11395</v>
      </c>
      <c r="H21" s="85"/>
      <c r="I21" t="s">
        <v>214</v>
      </c>
      <c r="J21" t="s">
        <v>1</v>
      </c>
      <c r="K21" t="s">
        <v>189</v>
      </c>
      <c r="L21" t="s">
        <v>259</v>
      </c>
    </row>
    <row r="22" spans="1:12" x14ac:dyDescent="0.3">
      <c r="A22" t="s">
        <v>239</v>
      </c>
      <c r="B22" t="s">
        <v>238</v>
      </c>
      <c r="C22" s="40">
        <v>46252</v>
      </c>
      <c r="D22" t="s">
        <v>269</v>
      </c>
      <c r="F22">
        <v>3905</v>
      </c>
      <c r="G22" s="85">
        <v>3905</v>
      </c>
      <c r="H22" s="85"/>
      <c r="I22" t="s">
        <v>214</v>
      </c>
      <c r="J22" t="s">
        <v>1</v>
      </c>
      <c r="K22" t="s">
        <v>197</v>
      </c>
      <c r="L22" t="s">
        <v>259</v>
      </c>
    </row>
    <row r="23" spans="1:12" x14ac:dyDescent="0.3">
      <c r="A23" t="s">
        <v>239</v>
      </c>
      <c r="B23" t="s">
        <v>240</v>
      </c>
      <c r="C23" s="40">
        <v>46235</v>
      </c>
      <c r="D23" t="s">
        <v>264</v>
      </c>
      <c r="E23">
        <v>16539</v>
      </c>
      <c r="G23" s="85"/>
      <c r="H23" s="85">
        <v>16539</v>
      </c>
      <c r="I23" t="s">
        <v>214</v>
      </c>
      <c r="J23" t="s">
        <v>1</v>
      </c>
      <c r="K23" t="s">
        <v>189</v>
      </c>
      <c r="L23" t="s">
        <v>259</v>
      </c>
    </row>
    <row r="24" spans="1:12" x14ac:dyDescent="0.3">
      <c r="A24" t="s">
        <v>239</v>
      </c>
      <c r="B24" t="s">
        <v>238</v>
      </c>
      <c r="C24" s="40">
        <v>46260</v>
      </c>
      <c r="D24" t="s">
        <v>264</v>
      </c>
      <c r="F24">
        <v>16539</v>
      </c>
      <c r="G24" s="85">
        <v>16539</v>
      </c>
      <c r="H24" s="85"/>
      <c r="I24" t="s">
        <v>214</v>
      </c>
      <c r="J24" t="s">
        <v>1</v>
      </c>
      <c r="K24" t="s">
        <v>197</v>
      </c>
      <c r="L24" t="s">
        <v>259</v>
      </c>
    </row>
    <row r="25" spans="1:12" x14ac:dyDescent="0.3">
      <c r="A25" t="s">
        <v>239</v>
      </c>
      <c r="B25" t="s">
        <v>240</v>
      </c>
      <c r="C25" s="40">
        <v>46235</v>
      </c>
      <c r="D25" t="s">
        <v>274</v>
      </c>
      <c r="E25">
        <v>262</v>
      </c>
      <c r="G25" s="83"/>
      <c r="H25" s="83">
        <v>262</v>
      </c>
      <c r="I25" t="s">
        <v>214</v>
      </c>
      <c r="J25" t="s">
        <v>1</v>
      </c>
      <c r="K25" t="s">
        <v>189</v>
      </c>
      <c r="L25" t="s">
        <v>259</v>
      </c>
    </row>
    <row r="26" spans="1:12" x14ac:dyDescent="0.3">
      <c r="A26" t="s">
        <v>239</v>
      </c>
      <c r="B26" t="s">
        <v>240</v>
      </c>
      <c r="C26" s="40">
        <v>46235</v>
      </c>
      <c r="D26" t="s">
        <v>268</v>
      </c>
      <c r="E26">
        <v>2094.81</v>
      </c>
      <c r="G26" s="85"/>
      <c r="H26" s="85">
        <v>2094.81</v>
      </c>
      <c r="I26" t="s">
        <v>214</v>
      </c>
      <c r="J26" t="s">
        <v>1</v>
      </c>
      <c r="K26" t="s">
        <v>189</v>
      </c>
      <c r="L26" t="s">
        <v>259</v>
      </c>
    </row>
    <row r="27" spans="1:12" x14ac:dyDescent="0.3">
      <c r="A27" t="s">
        <v>239</v>
      </c>
      <c r="B27" t="s">
        <v>240</v>
      </c>
      <c r="C27" s="40">
        <v>46252</v>
      </c>
      <c r="D27" t="s">
        <v>268</v>
      </c>
      <c r="F27">
        <v>19.809999999999999</v>
      </c>
      <c r="G27" s="85">
        <v>19.809999999999999</v>
      </c>
      <c r="H27" s="85"/>
      <c r="I27" t="s">
        <v>214</v>
      </c>
      <c r="J27" t="s">
        <v>1</v>
      </c>
      <c r="K27" t="s">
        <v>189</v>
      </c>
      <c r="L27" t="s">
        <v>259</v>
      </c>
    </row>
    <row r="28" spans="1:12" x14ac:dyDescent="0.3">
      <c r="A28" t="s">
        <v>239</v>
      </c>
      <c r="B28" t="s">
        <v>238</v>
      </c>
      <c r="C28" s="40">
        <v>46252</v>
      </c>
      <c r="D28" t="s">
        <v>268</v>
      </c>
      <c r="F28">
        <v>2075</v>
      </c>
      <c r="G28" s="85">
        <v>2075</v>
      </c>
      <c r="H28" s="85"/>
      <c r="I28" t="s">
        <v>214</v>
      </c>
      <c r="J28" t="s">
        <v>1</v>
      </c>
      <c r="K28" t="s">
        <v>197</v>
      </c>
      <c r="L28" t="s">
        <v>259</v>
      </c>
    </row>
    <row r="29" spans="1:12" x14ac:dyDescent="0.3">
      <c r="A29" t="s">
        <v>239</v>
      </c>
      <c r="B29" t="s">
        <v>240</v>
      </c>
      <c r="C29" s="40">
        <v>46235</v>
      </c>
      <c r="D29" t="s">
        <v>273</v>
      </c>
      <c r="E29">
        <v>848293.69</v>
      </c>
      <c r="G29" s="83"/>
      <c r="H29" s="83">
        <v>848293.69</v>
      </c>
      <c r="I29" t="s">
        <v>214</v>
      </c>
      <c r="J29" t="s">
        <v>1</v>
      </c>
      <c r="K29" t="s">
        <v>189</v>
      </c>
      <c r="L29" t="s">
        <v>259</v>
      </c>
    </row>
    <row r="30" spans="1:12" x14ac:dyDescent="0.3">
      <c r="A30" t="s">
        <v>239</v>
      </c>
      <c r="B30" t="s">
        <v>238</v>
      </c>
      <c r="C30" s="40">
        <v>46241</v>
      </c>
      <c r="D30" t="s">
        <v>273</v>
      </c>
      <c r="F30">
        <v>842749.69</v>
      </c>
      <c r="G30" s="83">
        <v>842749.69</v>
      </c>
      <c r="H30" s="83"/>
      <c r="I30" t="s">
        <v>214</v>
      </c>
      <c r="J30" t="s">
        <v>1</v>
      </c>
      <c r="K30" t="s">
        <v>197</v>
      </c>
      <c r="L30" t="s">
        <v>259</v>
      </c>
    </row>
    <row r="31" spans="1:12" x14ac:dyDescent="0.3">
      <c r="A31" t="s">
        <v>239</v>
      </c>
      <c r="B31" t="s">
        <v>240</v>
      </c>
      <c r="C31" s="40">
        <v>46235</v>
      </c>
      <c r="D31" t="s">
        <v>263</v>
      </c>
      <c r="E31">
        <v>55692</v>
      </c>
      <c r="G31" s="85"/>
      <c r="H31" s="85">
        <v>55692</v>
      </c>
      <c r="I31" t="s">
        <v>214</v>
      </c>
      <c r="J31" t="s">
        <v>1</v>
      </c>
      <c r="K31" t="s">
        <v>189</v>
      </c>
      <c r="L31" t="s">
        <v>259</v>
      </c>
    </row>
    <row r="32" spans="1:12" x14ac:dyDescent="0.3">
      <c r="A32" t="s">
        <v>239</v>
      </c>
      <c r="B32" t="s">
        <v>238</v>
      </c>
      <c r="C32" s="40">
        <v>46261</v>
      </c>
      <c r="D32" t="s">
        <v>263</v>
      </c>
      <c r="F32">
        <v>55692</v>
      </c>
      <c r="G32" s="85">
        <v>55692</v>
      </c>
      <c r="H32" s="85"/>
      <c r="I32" t="s">
        <v>214</v>
      </c>
      <c r="J32" t="s">
        <v>1</v>
      </c>
      <c r="K32" t="s">
        <v>197</v>
      </c>
      <c r="L32" t="s">
        <v>259</v>
      </c>
    </row>
    <row r="33" spans="1:12" x14ac:dyDescent="0.3">
      <c r="A33" t="s">
        <v>239</v>
      </c>
      <c r="B33" t="s">
        <v>240</v>
      </c>
      <c r="C33" s="40">
        <v>46235</v>
      </c>
      <c r="D33" t="s">
        <v>266</v>
      </c>
      <c r="E33">
        <v>432</v>
      </c>
      <c r="G33" s="85"/>
      <c r="H33" s="85">
        <v>432</v>
      </c>
      <c r="I33" t="s">
        <v>214</v>
      </c>
      <c r="J33" t="s">
        <v>1</v>
      </c>
      <c r="K33" t="s">
        <v>189</v>
      </c>
      <c r="L33" t="s">
        <v>259</v>
      </c>
    </row>
    <row r="34" spans="1:12" x14ac:dyDescent="0.3">
      <c r="A34" t="s">
        <v>239</v>
      </c>
      <c r="B34" t="s">
        <v>238</v>
      </c>
      <c r="C34" s="40">
        <v>46258</v>
      </c>
      <c r="D34" t="s">
        <v>266</v>
      </c>
      <c r="F34">
        <v>432</v>
      </c>
      <c r="G34" s="85">
        <v>432</v>
      </c>
      <c r="H34" s="85"/>
      <c r="I34" t="s">
        <v>214</v>
      </c>
      <c r="J34" t="s">
        <v>1</v>
      </c>
      <c r="K34" t="s">
        <v>197</v>
      </c>
      <c r="L34" t="s">
        <v>259</v>
      </c>
    </row>
    <row r="35" spans="1:12" x14ac:dyDescent="0.3">
      <c r="A35" t="s">
        <v>239</v>
      </c>
      <c r="B35" t="s">
        <v>240</v>
      </c>
      <c r="C35" s="40">
        <v>46235</v>
      </c>
      <c r="D35" t="s">
        <v>260</v>
      </c>
      <c r="E35">
        <v>904</v>
      </c>
      <c r="G35" s="85"/>
      <c r="H35" s="85">
        <v>904</v>
      </c>
      <c r="I35" t="s">
        <v>214</v>
      </c>
      <c r="J35" t="s">
        <v>1</v>
      </c>
      <c r="K35" t="s">
        <v>189</v>
      </c>
      <c r="L35" t="s">
        <v>259</v>
      </c>
    </row>
    <row r="36" spans="1:12" x14ac:dyDescent="0.3">
      <c r="A36" t="s">
        <v>239</v>
      </c>
      <c r="B36" t="s">
        <v>238</v>
      </c>
      <c r="C36" s="40">
        <v>46265</v>
      </c>
      <c r="D36" t="s">
        <v>260</v>
      </c>
      <c r="F36">
        <v>904</v>
      </c>
      <c r="G36" s="85">
        <v>904</v>
      </c>
      <c r="H36" s="85"/>
      <c r="I36" t="s">
        <v>214</v>
      </c>
      <c r="J36" t="s">
        <v>1</v>
      </c>
      <c r="K36" t="s">
        <v>197</v>
      </c>
      <c r="L36" t="s">
        <v>259</v>
      </c>
    </row>
    <row r="37" spans="1:12" x14ac:dyDescent="0.3">
      <c r="A37" t="s">
        <v>239</v>
      </c>
      <c r="B37" t="s">
        <v>240</v>
      </c>
      <c r="C37" s="40">
        <v>46235</v>
      </c>
      <c r="D37" t="s">
        <v>265</v>
      </c>
      <c r="E37">
        <v>56509</v>
      </c>
      <c r="G37" s="85"/>
      <c r="H37" s="85">
        <v>56509</v>
      </c>
      <c r="I37" t="s">
        <v>214</v>
      </c>
      <c r="J37" t="s">
        <v>1</v>
      </c>
      <c r="K37" t="s">
        <v>189</v>
      </c>
      <c r="L37" t="s">
        <v>259</v>
      </c>
    </row>
    <row r="38" spans="1:12" x14ac:dyDescent="0.3">
      <c r="A38" t="s">
        <v>239</v>
      </c>
      <c r="B38" t="s">
        <v>238</v>
      </c>
      <c r="C38" s="40">
        <v>46258</v>
      </c>
      <c r="D38" t="s">
        <v>265</v>
      </c>
      <c r="F38">
        <v>53449</v>
      </c>
      <c r="G38" s="85">
        <v>53449</v>
      </c>
      <c r="H38" s="85"/>
      <c r="I38" t="s">
        <v>214</v>
      </c>
      <c r="J38" t="s">
        <v>1</v>
      </c>
      <c r="K38" t="s">
        <v>197</v>
      </c>
      <c r="L38" t="s">
        <v>259</v>
      </c>
    </row>
    <row r="39" spans="1:12" x14ac:dyDescent="0.3">
      <c r="A39" t="s">
        <v>239</v>
      </c>
      <c r="B39" t="s">
        <v>238</v>
      </c>
      <c r="C39" s="40">
        <v>46259</v>
      </c>
      <c r="D39" t="s">
        <v>265</v>
      </c>
      <c r="F39">
        <v>3060</v>
      </c>
      <c r="G39" s="85">
        <v>3060</v>
      </c>
      <c r="H39" s="85"/>
      <c r="I39" t="s">
        <v>214</v>
      </c>
      <c r="J39" t="s">
        <v>1</v>
      </c>
      <c r="K39" t="s">
        <v>197</v>
      </c>
      <c r="L39" t="s">
        <v>259</v>
      </c>
    </row>
  </sheetData>
  <sortState xmlns:xlrd2="http://schemas.microsoft.com/office/spreadsheetml/2017/richdata2" ref="A2:L39">
    <sortCondition ref="D2:D39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A0A45-A676-4E72-8157-DB7792B5570D}">
  <dimension ref="A1:H241"/>
  <sheetViews>
    <sheetView zoomScaleNormal="100" workbookViewId="0">
      <pane xSplit="1" ySplit="4" topLeftCell="B192" activePane="bottomRight" state="frozen"/>
      <selection pane="topRight" activeCell="B1" sqref="B1"/>
      <selection pane="bottomLeft" activeCell="A5" sqref="A5"/>
      <selection pane="bottomRight" activeCell="E202" sqref="E202"/>
    </sheetView>
  </sheetViews>
  <sheetFormatPr defaultColWidth="10.33203125" defaultRowHeight="13.2" x14ac:dyDescent="0.25"/>
  <cols>
    <col min="1" max="1" width="11.33203125" style="1" bestFit="1" customWidth="1"/>
    <col min="2" max="2" width="37.44140625" style="1" customWidth="1"/>
    <col min="3" max="3" width="26.44140625" style="12" bestFit="1" customWidth="1"/>
    <col min="4" max="4" width="13.44140625" style="42" customWidth="1"/>
    <col min="5" max="5" width="38.44140625" style="1" bestFit="1" customWidth="1"/>
    <col min="6" max="6" width="15.33203125" style="1" bestFit="1" customWidth="1"/>
    <col min="7" max="7" width="16" style="1" bestFit="1" customWidth="1"/>
    <col min="8" max="8" width="8.6640625" style="1" bestFit="1" customWidth="1"/>
    <col min="9" max="16384" width="10.33203125" style="1"/>
  </cols>
  <sheetData>
    <row r="1" spans="1:4" ht="13.8" x14ac:dyDescent="0.3">
      <c r="B1" s="2" t="s">
        <v>231</v>
      </c>
      <c r="C1" s="3"/>
      <c r="D1" s="4">
        <v>-820024.1</v>
      </c>
    </row>
    <row r="2" spans="1:4" x14ac:dyDescent="0.25">
      <c r="B2" s="5" t="s">
        <v>1</v>
      </c>
      <c r="C2" s="5"/>
      <c r="D2" s="6"/>
    </row>
    <row r="3" spans="1:4" x14ac:dyDescent="0.25">
      <c r="B3" s="2" t="s">
        <v>2</v>
      </c>
      <c r="C3" s="7"/>
      <c r="D3" s="6"/>
    </row>
    <row r="4" spans="1:4" s="12" customFormat="1" x14ac:dyDescent="0.25">
      <c r="A4" s="8" t="s">
        <v>3</v>
      </c>
      <c r="B4" s="9" t="s">
        <v>4</v>
      </c>
      <c r="C4" s="10" t="s">
        <v>5</v>
      </c>
      <c r="D4" s="11" t="s">
        <v>6</v>
      </c>
    </row>
    <row r="5" spans="1:4" s="12" customFormat="1" ht="15.6" x14ac:dyDescent="0.3">
      <c r="A5" s="49">
        <v>43738</v>
      </c>
      <c r="B5" s="50" t="s">
        <v>7</v>
      </c>
      <c r="C5" s="51"/>
      <c r="D5" s="52">
        <v>32923.410000000003</v>
      </c>
    </row>
    <row r="6" spans="1:4" s="12" customFormat="1" ht="15.6" x14ac:dyDescent="0.3">
      <c r="A6" s="49">
        <v>43741</v>
      </c>
      <c r="B6" s="50" t="s">
        <v>8</v>
      </c>
      <c r="C6" s="51"/>
      <c r="D6" s="53">
        <v>72</v>
      </c>
    </row>
    <row r="7" spans="1:4" s="12" customFormat="1" ht="15.6" x14ac:dyDescent="0.3">
      <c r="A7" s="49">
        <v>43746</v>
      </c>
      <c r="B7" s="54" t="s">
        <v>9</v>
      </c>
      <c r="C7" s="55" t="s">
        <v>10</v>
      </c>
      <c r="D7" s="52">
        <v>-2500</v>
      </c>
    </row>
    <row r="8" spans="1:4" s="12" customFormat="1" ht="15.6" x14ac:dyDescent="0.3">
      <c r="A8" s="49">
        <v>43781</v>
      </c>
      <c r="B8" s="56" t="s">
        <v>11</v>
      </c>
      <c r="C8" s="57"/>
      <c r="D8" s="52">
        <v>3784.89</v>
      </c>
    </row>
    <row r="9" spans="1:4" s="12" customFormat="1" ht="15.6" x14ac:dyDescent="0.3">
      <c r="A9" s="49">
        <v>43809</v>
      </c>
      <c r="B9" s="54" t="s">
        <v>12</v>
      </c>
      <c r="C9" s="58" t="s">
        <v>10</v>
      </c>
      <c r="D9" s="52">
        <v>-797.24</v>
      </c>
    </row>
    <row r="10" spans="1:4" s="12" customFormat="1" ht="15.6" x14ac:dyDescent="0.3">
      <c r="A10" s="49">
        <v>43812</v>
      </c>
      <c r="B10" s="56" t="s">
        <v>13</v>
      </c>
      <c r="C10" s="57"/>
      <c r="D10" s="52">
        <v>4970.7299999999996</v>
      </c>
    </row>
    <row r="11" spans="1:4" s="12" customFormat="1" ht="15.6" x14ac:dyDescent="0.3">
      <c r="A11" s="49">
        <v>43861</v>
      </c>
      <c r="B11" s="56" t="s">
        <v>14</v>
      </c>
      <c r="C11" s="59"/>
      <c r="D11" s="52">
        <v>1712</v>
      </c>
    </row>
    <row r="12" spans="1:4" s="12" customFormat="1" ht="15.6" x14ac:dyDescent="0.3">
      <c r="A12" s="49">
        <v>43882</v>
      </c>
      <c r="B12" s="54" t="s">
        <v>15</v>
      </c>
      <c r="C12" s="57" t="s">
        <v>10</v>
      </c>
      <c r="D12" s="52">
        <v>-815.42</v>
      </c>
    </row>
    <row r="13" spans="1:4" s="12" customFormat="1" ht="15.6" x14ac:dyDescent="0.3">
      <c r="A13" s="49">
        <v>43937</v>
      </c>
      <c r="B13" s="54" t="s">
        <v>16</v>
      </c>
      <c r="C13" s="57" t="s">
        <v>17</v>
      </c>
      <c r="D13" s="52">
        <v>-14400</v>
      </c>
    </row>
    <row r="14" spans="1:4" s="12" customFormat="1" ht="15.6" x14ac:dyDescent="0.3">
      <c r="A14" s="49">
        <v>43993</v>
      </c>
      <c r="B14" s="54" t="s">
        <v>18</v>
      </c>
      <c r="C14" s="57" t="s">
        <v>10</v>
      </c>
      <c r="D14" s="52">
        <v>-52439.979999999894</v>
      </c>
    </row>
    <row r="15" spans="1:4" s="12" customFormat="1" ht="15.6" x14ac:dyDescent="0.3">
      <c r="A15" s="49">
        <v>44007</v>
      </c>
      <c r="B15" s="54" t="s">
        <v>19</v>
      </c>
      <c r="C15" s="57" t="s">
        <v>10</v>
      </c>
      <c r="D15" s="52">
        <v>-85819</v>
      </c>
    </row>
    <row r="16" spans="1:4" s="12" customFormat="1" ht="15.6" x14ac:dyDescent="0.3">
      <c r="A16" s="60">
        <v>44011</v>
      </c>
      <c r="B16" s="61" t="s">
        <v>20</v>
      </c>
      <c r="C16" s="51" t="s">
        <v>10</v>
      </c>
      <c r="D16" s="53">
        <v>125564.9</v>
      </c>
    </row>
    <row r="17" spans="1:4" s="12" customFormat="1" ht="15.6" x14ac:dyDescent="0.3">
      <c r="A17" s="49">
        <v>44021</v>
      </c>
      <c r="B17" s="54" t="s">
        <v>21</v>
      </c>
      <c r="C17" s="57" t="s">
        <v>10</v>
      </c>
      <c r="D17" s="52">
        <v>-25120.31</v>
      </c>
    </row>
    <row r="18" spans="1:4" s="12" customFormat="1" ht="15.6" x14ac:dyDescent="0.3">
      <c r="A18" s="49">
        <v>44036</v>
      </c>
      <c r="B18" s="54" t="s">
        <v>22</v>
      </c>
      <c r="C18" s="57" t="s">
        <v>10</v>
      </c>
      <c r="D18" s="52">
        <v>-2635.5</v>
      </c>
    </row>
    <row r="19" spans="1:4" s="12" customFormat="1" ht="15.6" x14ac:dyDescent="0.3">
      <c r="A19" s="49">
        <v>44047</v>
      </c>
      <c r="B19" s="54" t="s">
        <v>23</v>
      </c>
      <c r="C19" s="57" t="s">
        <v>10</v>
      </c>
      <c r="D19" s="52">
        <v>-20000</v>
      </c>
    </row>
    <row r="20" spans="1:4" s="12" customFormat="1" ht="15.6" x14ac:dyDescent="0.3">
      <c r="A20" s="49">
        <v>44049</v>
      </c>
      <c r="B20" s="54" t="s">
        <v>24</v>
      </c>
      <c r="C20" s="57" t="s">
        <v>10</v>
      </c>
      <c r="D20" s="52">
        <v>-3269</v>
      </c>
    </row>
    <row r="21" spans="1:4" s="12" customFormat="1" ht="15.6" x14ac:dyDescent="0.3">
      <c r="A21" s="62">
        <v>44054</v>
      </c>
      <c r="B21" s="56" t="s">
        <v>25</v>
      </c>
      <c r="C21" s="51" t="s">
        <v>26</v>
      </c>
      <c r="D21" s="52">
        <v>691</v>
      </c>
    </row>
    <row r="22" spans="1:4" s="12" customFormat="1" ht="15.6" x14ac:dyDescent="0.3">
      <c r="A22" s="49">
        <v>44054</v>
      </c>
      <c r="B22" s="54" t="s">
        <v>27</v>
      </c>
      <c r="C22" s="57" t="s">
        <v>28</v>
      </c>
      <c r="D22" s="52">
        <v>-50000</v>
      </c>
    </row>
    <row r="23" spans="1:4" s="12" customFormat="1" ht="15.6" x14ac:dyDescent="0.3">
      <c r="A23" s="49">
        <v>44056</v>
      </c>
      <c r="B23" s="54" t="s">
        <v>29</v>
      </c>
      <c r="C23" s="57" t="s">
        <v>10</v>
      </c>
      <c r="D23" s="52">
        <v>-1815.46</v>
      </c>
    </row>
    <row r="24" spans="1:4" s="12" customFormat="1" ht="15.6" x14ac:dyDescent="0.3">
      <c r="A24" s="49">
        <v>44063</v>
      </c>
      <c r="B24" s="54" t="s">
        <v>30</v>
      </c>
      <c r="C24" s="57" t="s">
        <v>10</v>
      </c>
      <c r="D24" s="52">
        <v>-7315.67</v>
      </c>
    </row>
    <row r="25" spans="1:4" s="12" customFormat="1" ht="15.6" x14ac:dyDescent="0.3">
      <c r="A25" s="62">
        <v>44067</v>
      </c>
      <c r="B25" s="56" t="s">
        <v>31</v>
      </c>
      <c r="C25" s="51" t="s">
        <v>10</v>
      </c>
      <c r="D25" s="52">
        <v>1597.46</v>
      </c>
    </row>
    <row r="26" spans="1:4" s="12" customFormat="1" ht="15.6" x14ac:dyDescent="0.3">
      <c r="A26" s="62">
        <v>44070</v>
      </c>
      <c r="B26" s="56" t="s">
        <v>32</v>
      </c>
      <c r="C26" s="51" t="s">
        <v>26</v>
      </c>
      <c r="D26" s="53">
        <v>52</v>
      </c>
    </row>
    <row r="27" spans="1:4" s="12" customFormat="1" ht="15.6" x14ac:dyDescent="0.3">
      <c r="A27" s="49">
        <v>44077</v>
      </c>
      <c r="B27" s="54" t="s">
        <v>33</v>
      </c>
      <c r="C27" s="57" t="s">
        <v>10</v>
      </c>
      <c r="D27" s="52">
        <v>-0.03</v>
      </c>
    </row>
    <row r="28" spans="1:4" s="12" customFormat="1" ht="15.6" x14ac:dyDescent="0.3">
      <c r="A28" s="63">
        <v>44089</v>
      </c>
      <c r="B28" s="64" t="s">
        <v>34</v>
      </c>
      <c r="C28" s="65" t="s">
        <v>26</v>
      </c>
      <c r="D28" s="52">
        <v>1000</v>
      </c>
    </row>
    <row r="29" spans="1:4" s="12" customFormat="1" ht="15.6" x14ac:dyDescent="0.3">
      <c r="A29" s="49">
        <v>44091</v>
      </c>
      <c r="B29" s="54" t="s">
        <v>35</v>
      </c>
      <c r="C29" s="57" t="s">
        <v>10</v>
      </c>
      <c r="D29" s="52">
        <v>-1355.32</v>
      </c>
    </row>
    <row r="30" spans="1:4" s="12" customFormat="1" ht="15.6" x14ac:dyDescent="0.3">
      <c r="A30" s="63">
        <v>44096</v>
      </c>
      <c r="B30" s="64" t="s">
        <v>36</v>
      </c>
      <c r="C30" s="65" t="s">
        <v>10</v>
      </c>
      <c r="D30" s="52">
        <v>3000</v>
      </c>
    </row>
    <row r="31" spans="1:4" s="12" customFormat="1" ht="15.6" x14ac:dyDescent="0.3">
      <c r="A31" s="62">
        <v>44097</v>
      </c>
      <c r="B31" s="56" t="s">
        <v>37</v>
      </c>
      <c r="C31" s="51" t="s">
        <v>26</v>
      </c>
      <c r="D31" s="52">
        <v>1469</v>
      </c>
    </row>
    <row r="32" spans="1:4" s="12" customFormat="1" ht="15.6" x14ac:dyDescent="0.3">
      <c r="A32" s="63">
        <v>44099</v>
      </c>
      <c r="B32" s="64" t="s">
        <v>38</v>
      </c>
      <c r="C32" s="65" t="s">
        <v>10</v>
      </c>
      <c r="D32" s="52">
        <v>6000</v>
      </c>
    </row>
    <row r="33" spans="1:5" s="12" customFormat="1" ht="15.6" x14ac:dyDescent="0.3">
      <c r="A33" s="49">
        <v>44104</v>
      </c>
      <c r="B33" s="54" t="s">
        <v>39</v>
      </c>
      <c r="C33" s="57" t="s">
        <v>10</v>
      </c>
      <c r="D33" s="52">
        <v>-350</v>
      </c>
    </row>
    <row r="34" spans="1:5" s="12" customFormat="1" ht="15.6" x14ac:dyDescent="0.3">
      <c r="A34" s="49">
        <v>44112</v>
      </c>
      <c r="B34" s="54" t="s">
        <v>40</v>
      </c>
      <c r="C34" s="57" t="s">
        <v>10</v>
      </c>
      <c r="D34" s="52">
        <v>-15787.56</v>
      </c>
    </row>
    <row r="35" spans="1:5" s="12" customFormat="1" ht="15.6" x14ac:dyDescent="0.3">
      <c r="A35" s="49">
        <v>44120</v>
      </c>
      <c r="B35" s="54" t="s">
        <v>41</v>
      </c>
      <c r="C35" s="57" t="s">
        <v>10</v>
      </c>
      <c r="D35" s="52">
        <v>-22378.9</v>
      </c>
    </row>
    <row r="36" spans="1:5" s="12" customFormat="1" ht="15.6" x14ac:dyDescent="0.3">
      <c r="A36" s="49">
        <v>44126</v>
      </c>
      <c r="B36" s="54" t="s">
        <v>42</v>
      </c>
      <c r="C36" s="57" t="s">
        <v>10</v>
      </c>
      <c r="D36" s="52">
        <v>-2438.3200000000002</v>
      </c>
    </row>
    <row r="37" spans="1:5" s="12" customFormat="1" ht="15.6" x14ac:dyDescent="0.3">
      <c r="A37" s="49">
        <v>44155</v>
      </c>
      <c r="B37" s="66" t="s">
        <v>43</v>
      </c>
      <c r="C37" s="57" t="s">
        <v>10</v>
      </c>
      <c r="D37" s="52">
        <v>-430</v>
      </c>
      <c r="E37" s="29"/>
    </row>
    <row r="38" spans="1:5" s="12" customFormat="1" ht="15.6" x14ac:dyDescent="0.3">
      <c r="A38" s="67">
        <v>44165</v>
      </c>
      <c r="B38" s="66" t="s">
        <v>44</v>
      </c>
      <c r="C38" s="68" t="s">
        <v>10</v>
      </c>
      <c r="D38" s="52">
        <v>8910</v>
      </c>
      <c r="E38" s="16"/>
    </row>
    <row r="39" spans="1:5" s="12" customFormat="1" ht="15.6" x14ac:dyDescent="0.3">
      <c r="A39" s="62">
        <v>44183</v>
      </c>
      <c r="B39" s="64" t="s">
        <v>45</v>
      </c>
      <c r="C39" s="51" t="s">
        <v>26</v>
      </c>
      <c r="D39" s="52">
        <v>0.36</v>
      </c>
    </row>
    <row r="40" spans="1:5" s="12" customFormat="1" ht="15.6" x14ac:dyDescent="0.3">
      <c r="A40" s="49">
        <v>44183</v>
      </c>
      <c r="B40" s="66" t="s">
        <v>46</v>
      </c>
      <c r="C40" s="57" t="s">
        <v>10</v>
      </c>
      <c r="D40" s="52">
        <v>-1962.82</v>
      </c>
    </row>
    <row r="41" spans="1:5" s="12" customFormat="1" ht="15.6" x14ac:dyDescent="0.3">
      <c r="A41" s="49">
        <v>44189</v>
      </c>
      <c r="B41" s="66" t="s">
        <v>47</v>
      </c>
      <c r="C41" s="57" t="s">
        <v>10</v>
      </c>
      <c r="D41" s="52">
        <v>-0.18</v>
      </c>
    </row>
    <row r="42" spans="1:5" s="12" customFormat="1" ht="15.6" x14ac:dyDescent="0.3">
      <c r="A42" s="49">
        <v>44196</v>
      </c>
      <c r="B42" s="66" t="s">
        <v>48</v>
      </c>
      <c r="C42" s="57" t="s">
        <v>10</v>
      </c>
      <c r="D42" s="52">
        <v>-363</v>
      </c>
    </row>
    <row r="43" spans="1:5" s="12" customFormat="1" ht="15.6" x14ac:dyDescent="0.3">
      <c r="A43" s="62">
        <v>44202</v>
      </c>
      <c r="B43" s="64" t="s">
        <v>49</v>
      </c>
      <c r="C43" s="51" t="s">
        <v>26</v>
      </c>
      <c r="D43" s="52">
        <v>53429.68</v>
      </c>
    </row>
    <row r="44" spans="1:5" s="12" customFormat="1" ht="15.6" x14ac:dyDescent="0.3">
      <c r="A44" s="62">
        <v>44218</v>
      </c>
      <c r="B44" s="64" t="s">
        <v>50</v>
      </c>
      <c r="C44" s="51" t="s">
        <v>26</v>
      </c>
      <c r="D44" s="52">
        <v>20909.449999999997</v>
      </c>
    </row>
    <row r="45" spans="1:5" s="12" customFormat="1" ht="15.6" x14ac:dyDescent="0.3">
      <c r="A45" s="49">
        <v>44223</v>
      </c>
      <c r="B45" s="66" t="s">
        <v>51</v>
      </c>
      <c r="C45" s="57" t="s">
        <v>10</v>
      </c>
      <c r="D45" s="52">
        <v>-1910</v>
      </c>
    </row>
    <row r="46" spans="1:5" s="12" customFormat="1" ht="15.6" x14ac:dyDescent="0.3">
      <c r="A46" s="49">
        <v>44228</v>
      </c>
      <c r="B46" s="66" t="s">
        <v>52</v>
      </c>
      <c r="C46" s="57" t="s">
        <v>10</v>
      </c>
      <c r="D46" s="52">
        <v>-4131.33</v>
      </c>
    </row>
    <row r="47" spans="1:5" s="12" customFormat="1" ht="15.6" x14ac:dyDescent="0.3">
      <c r="A47" s="49">
        <v>44231</v>
      </c>
      <c r="B47" s="66" t="s">
        <v>53</v>
      </c>
      <c r="C47" s="57" t="s">
        <v>10</v>
      </c>
      <c r="D47" s="52">
        <v>-1242.53</v>
      </c>
    </row>
    <row r="48" spans="1:5" s="12" customFormat="1" ht="15.6" x14ac:dyDescent="0.3">
      <c r="A48" s="62">
        <v>44237</v>
      </c>
      <c r="B48" s="64" t="s">
        <v>54</v>
      </c>
      <c r="C48" s="51" t="s">
        <v>26</v>
      </c>
      <c r="D48" s="52">
        <v>39.4</v>
      </c>
    </row>
    <row r="49" spans="1:4" s="12" customFormat="1" ht="15.6" x14ac:dyDescent="0.3">
      <c r="A49" s="62">
        <v>44246</v>
      </c>
      <c r="B49" s="64" t="s">
        <v>55</v>
      </c>
      <c r="C49" s="51" t="s">
        <v>10</v>
      </c>
      <c r="D49" s="52">
        <v>3196.17</v>
      </c>
    </row>
    <row r="50" spans="1:4" s="12" customFormat="1" ht="15.6" x14ac:dyDescent="0.3">
      <c r="A50" s="49">
        <v>44249</v>
      </c>
      <c r="B50" s="66" t="s">
        <v>56</v>
      </c>
      <c r="C50" s="57" t="s">
        <v>10</v>
      </c>
      <c r="D50" s="52">
        <v>-608.79999999999995</v>
      </c>
    </row>
    <row r="51" spans="1:4" s="12" customFormat="1" ht="15.6" x14ac:dyDescent="0.3">
      <c r="A51" s="49">
        <v>44253</v>
      </c>
      <c r="B51" s="55" t="s">
        <v>57</v>
      </c>
      <c r="C51" s="57" t="s">
        <v>10</v>
      </c>
      <c r="D51" s="52">
        <v>-16869</v>
      </c>
    </row>
    <row r="52" spans="1:4" s="12" customFormat="1" ht="15.6" x14ac:dyDescent="0.3">
      <c r="A52" s="62">
        <v>44265</v>
      </c>
      <c r="B52" s="55" t="s">
        <v>58</v>
      </c>
      <c r="C52" s="55" t="s">
        <v>26</v>
      </c>
      <c r="D52" s="52">
        <v>30</v>
      </c>
    </row>
    <row r="53" spans="1:4" s="12" customFormat="1" ht="15.6" x14ac:dyDescent="0.3">
      <c r="A53" s="49">
        <v>44281</v>
      </c>
      <c r="B53" s="55" t="s">
        <v>59</v>
      </c>
      <c r="C53" s="57" t="s">
        <v>10</v>
      </c>
      <c r="D53" s="52">
        <v>-1788.75</v>
      </c>
    </row>
    <row r="54" spans="1:4" s="12" customFormat="1" ht="15.6" x14ac:dyDescent="0.3">
      <c r="A54" s="49">
        <v>44285</v>
      </c>
      <c r="B54" s="55" t="s">
        <v>60</v>
      </c>
      <c r="C54" s="57" t="s">
        <v>10</v>
      </c>
      <c r="D54" s="52">
        <v>-1661.25</v>
      </c>
    </row>
    <row r="55" spans="1:4" s="12" customFormat="1" ht="15.6" x14ac:dyDescent="0.3">
      <c r="A55" s="62">
        <v>44286</v>
      </c>
      <c r="B55" s="55" t="s">
        <v>61</v>
      </c>
      <c r="C55" s="55"/>
      <c r="D55" s="52">
        <v>55120.31</v>
      </c>
    </row>
    <row r="56" spans="1:4" s="12" customFormat="1" ht="15.6" x14ac:dyDescent="0.3">
      <c r="A56" s="62">
        <v>44288</v>
      </c>
      <c r="B56" s="55" t="s">
        <v>62</v>
      </c>
      <c r="C56" s="55" t="s">
        <v>26</v>
      </c>
      <c r="D56" s="52">
        <v>1517.79</v>
      </c>
    </row>
    <row r="57" spans="1:4" s="12" customFormat="1" ht="15.6" x14ac:dyDescent="0.3">
      <c r="A57" s="62">
        <v>44293</v>
      </c>
      <c r="B57" s="55" t="s">
        <v>63</v>
      </c>
      <c r="C57" s="55" t="s">
        <v>26</v>
      </c>
      <c r="D57" s="52">
        <v>3333</v>
      </c>
    </row>
    <row r="58" spans="1:4" s="12" customFormat="1" ht="15.6" x14ac:dyDescent="0.3">
      <c r="A58" s="49">
        <v>44294</v>
      </c>
      <c r="B58" s="55" t="s">
        <v>64</v>
      </c>
      <c r="C58" s="57" t="s">
        <v>10</v>
      </c>
      <c r="D58" s="52">
        <v>-1135.92</v>
      </c>
    </row>
    <row r="59" spans="1:4" s="12" customFormat="1" ht="15.6" x14ac:dyDescent="0.3">
      <c r="A59" s="62">
        <v>44298</v>
      </c>
      <c r="B59" s="55" t="s">
        <v>65</v>
      </c>
      <c r="C59" s="55"/>
      <c r="D59" s="52">
        <v>1067.07</v>
      </c>
    </row>
    <row r="60" spans="1:4" s="12" customFormat="1" ht="15.6" x14ac:dyDescent="0.3">
      <c r="A60" s="49">
        <v>44314</v>
      </c>
      <c r="B60" s="55" t="s">
        <v>66</v>
      </c>
      <c r="C60" s="57" t="s">
        <v>10</v>
      </c>
      <c r="D60" s="52">
        <v>-232.5</v>
      </c>
    </row>
    <row r="61" spans="1:4" s="12" customFormat="1" ht="15.6" x14ac:dyDescent="0.3">
      <c r="A61" s="49">
        <v>44315</v>
      </c>
      <c r="B61" s="55" t="s">
        <v>67</v>
      </c>
      <c r="C61" s="57" t="s">
        <v>10</v>
      </c>
      <c r="D61" s="52">
        <v>-9467.2900000000009</v>
      </c>
    </row>
    <row r="62" spans="1:4" s="12" customFormat="1" ht="15.6" x14ac:dyDescent="0.3">
      <c r="A62" s="62">
        <v>44328</v>
      </c>
      <c r="B62" s="55" t="s">
        <v>68</v>
      </c>
      <c r="C62" s="55" t="s">
        <v>26</v>
      </c>
      <c r="D62" s="52">
        <v>7800</v>
      </c>
    </row>
    <row r="63" spans="1:4" s="12" customFormat="1" ht="15.6" x14ac:dyDescent="0.3">
      <c r="A63" s="49">
        <v>44343</v>
      </c>
      <c r="B63" s="55" t="s">
        <v>69</v>
      </c>
      <c r="C63" s="57" t="s">
        <v>10</v>
      </c>
      <c r="D63" s="52">
        <v>-22379.83</v>
      </c>
    </row>
    <row r="64" spans="1:4" s="12" customFormat="1" ht="15.6" x14ac:dyDescent="0.3">
      <c r="A64" s="49">
        <v>44350</v>
      </c>
      <c r="B64" s="55" t="s">
        <v>70</v>
      </c>
      <c r="C64" s="57" t="s">
        <v>10</v>
      </c>
      <c r="D64" s="52">
        <v>-450</v>
      </c>
    </row>
    <row r="65" spans="1:5" s="12" customFormat="1" ht="15.6" x14ac:dyDescent="0.3">
      <c r="A65" s="49">
        <v>44350</v>
      </c>
      <c r="B65" s="55" t="s">
        <v>71</v>
      </c>
      <c r="C65" s="57" t="s">
        <v>10</v>
      </c>
      <c r="D65" s="52">
        <v>-2275</v>
      </c>
    </row>
    <row r="66" spans="1:5" s="12" customFormat="1" ht="15.6" x14ac:dyDescent="0.3">
      <c r="A66" s="49">
        <v>44351</v>
      </c>
      <c r="B66" s="55" t="s">
        <v>72</v>
      </c>
      <c r="C66" s="57" t="s">
        <v>10</v>
      </c>
      <c r="D66" s="52">
        <v>-2850</v>
      </c>
    </row>
    <row r="67" spans="1:5" s="12" customFormat="1" ht="15.6" x14ac:dyDescent="0.3">
      <c r="A67" s="62">
        <v>44356</v>
      </c>
      <c r="B67" s="55" t="s">
        <v>73</v>
      </c>
      <c r="C67" s="55" t="s">
        <v>26</v>
      </c>
      <c r="D67" s="52">
        <v>15809.3</v>
      </c>
      <c r="E67" s="29"/>
    </row>
    <row r="68" spans="1:5" s="12" customFormat="1" ht="15.6" x14ac:dyDescent="0.3">
      <c r="A68" s="49">
        <v>44363</v>
      </c>
      <c r="B68" s="55" t="s">
        <v>74</v>
      </c>
      <c r="C68" s="57" t="s">
        <v>10</v>
      </c>
      <c r="D68" s="52">
        <v>-124.01000000001574</v>
      </c>
    </row>
    <row r="69" spans="1:5" s="12" customFormat="1" ht="15.6" x14ac:dyDescent="0.3">
      <c r="A69" s="49">
        <v>44363</v>
      </c>
      <c r="B69" s="55" t="s">
        <v>75</v>
      </c>
      <c r="C69" s="57" t="s">
        <v>10</v>
      </c>
      <c r="D69" s="52">
        <v>-606.79999999999995</v>
      </c>
    </row>
    <row r="70" spans="1:5" s="12" customFormat="1" ht="15.6" x14ac:dyDescent="0.3">
      <c r="A70" s="62">
        <v>44368</v>
      </c>
      <c r="B70" s="55" t="s">
        <v>76</v>
      </c>
      <c r="C70" s="55" t="s">
        <v>26</v>
      </c>
      <c r="D70" s="52">
        <v>15</v>
      </c>
    </row>
    <row r="71" spans="1:5" s="12" customFormat="1" ht="15.6" x14ac:dyDescent="0.3">
      <c r="A71" s="62">
        <v>44377</v>
      </c>
      <c r="B71" s="55" t="s">
        <v>77</v>
      </c>
      <c r="C71" s="55" t="s">
        <v>26</v>
      </c>
      <c r="D71" s="52">
        <v>9675.89</v>
      </c>
    </row>
    <row r="72" spans="1:5" s="12" customFormat="1" ht="15.6" x14ac:dyDescent="0.3">
      <c r="A72" s="49">
        <v>44377</v>
      </c>
      <c r="B72" s="55" t="s">
        <v>78</v>
      </c>
      <c r="C72" s="55" t="s">
        <v>10</v>
      </c>
      <c r="D72" s="52">
        <v>-2999</v>
      </c>
    </row>
    <row r="73" spans="1:5" s="12" customFormat="1" ht="15.6" x14ac:dyDescent="0.3">
      <c r="A73" s="49">
        <v>44377</v>
      </c>
      <c r="B73" s="55" t="s">
        <v>79</v>
      </c>
      <c r="C73" s="55" t="s">
        <v>10</v>
      </c>
      <c r="D73" s="52">
        <v>-10440.890000000001</v>
      </c>
    </row>
    <row r="74" spans="1:5" s="12" customFormat="1" ht="15.6" x14ac:dyDescent="0.3">
      <c r="A74" s="49">
        <v>44378</v>
      </c>
      <c r="B74" s="55" t="s">
        <v>80</v>
      </c>
      <c r="C74" s="55" t="s">
        <v>10</v>
      </c>
      <c r="D74" s="52">
        <v>-31947.68</v>
      </c>
    </row>
    <row r="75" spans="1:5" s="12" customFormat="1" ht="15.6" x14ac:dyDescent="0.3">
      <c r="A75" s="62">
        <v>44390</v>
      </c>
      <c r="B75" s="64" t="s">
        <v>81</v>
      </c>
      <c r="C75" s="51" t="s">
        <v>26</v>
      </c>
      <c r="D75" s="52">
        <v>54442.77</v>
      </c>
    </row>
    <row r="76" spans="1:5" s="12" customFormat="1" ht="15.6" x14ac:dyDescent="0.3">
      <c r="A76" s="49">
        <v>44396</v>
      </c>
      <c r="B76" s="55" t="s">
        <v>82</v>
      </c>
      <c r="C76" s="55" t="s">
        <v>10</v>
      </c>
      <c r="D76" s="52">
        <v>-3780.15</v>
      </c>
    </row>
    <row r="77" spans="1:5" s="12" customFormat="1" ht="15.6" x14ac:dyDescent="0.3">
      <c r="A77" s="62">
        <v>44403</v>
      </c>
      <c r="B77" s="64">
        <v>1058833</v>
      </c>
      <c r="C77" s="51" t="s">
        <v>26</v>
      </c>
      <c r="D77" s="52">
        <v>1262.5</v>
      </c>
      <c r="E77" s="29"/>
    </row>
    <row r="78" spans="1:5" s="12" customFormat="1" ht="15.6" x14ac:dyDescent="0.3">
      <c r="A78" s="62">
        <v>44403</v>
      </c>
      <c r="B78" s="64">
        <v>59435</v>
      </c>
      <c r="C78" s="51" t="s">
        <v>26</v>
      </c>
      <c r="D78" s="52">
        <v>572.03</v>
      </c>
    </row>
    <row r="79" spans="1:5" s="12" customFormat="1" ht="15.6" x14ac:dyDescent="0.3">
      <c r="A79" s="62">
        <v>44403</v>
      </c>
      <c r="B79" s="64">
        <v>19282254420</v>
      </c>
      <c r="C79" s="51" t="s">
        <v>26</v>
      </c>
      <c r="D79" s="52">
        <v>325.35000000000002</v>
      </c>
    </row>
    <row r="80" spans="1:5" s="12" customFormat="1" ht="15.6" x14ac:dyDescent="0.3">
      <c r="A80" s="62">
        <v>44403</v>
      </c>
      <c r="B80" s="64">
        <v>3075</v>
      </c>
      <c r="C80" s="51" t="s">
        <v>26</v>
      </c>
      <c r="D80" s="52">
        <v>260</v>
      </c>
    </row>
    <row r="81" spans="1:5" s="12" customFormat="1" ht="15.6" x14ac:dyDescent="0.3">
      <c r="A81" s="62">
        <v>44410</v>
      </c>
      <c r="B81" s="69">
        <v>6425</v>
      </c>
      <c r="C81" s="51" t="s">
        <v>26</v>
      </c>
      <c r="D81" s="53">
        <v>1645.54</v>
      </c>
    </row>
    <row r="82" spans="1:5" s="12" customFormat="1" ht="15.6" x14ac:dyDescent="0.3">
      <c r="A82" s="49">
        <v>44433</v>
      </c>
      <c r="B82" s="55" t="s">
        <v>83</v>
      </c>
      <c r="C82" s="55" t="s">
        <v>10</v>
      </c>
      <c r="D82" s="52">
        <v>-7660.25</v>
      </c>
      <c r="E82" s="12" t="s">
        <v>84</v>
      </c>
    </row>
    <row r="83" spans="1:5" s="12" customFormat="1" ht="15.6" x14ac:dyDescent="0.3">
      <c r="A83" s="49">
        <v>44433</v>
      </c>
      <c r="B83" s="55" t="s">
        <v>85</v>
      </c>
      <c r="C83" s="55" t="s">
        <v>10</v>
      </c>
      <c r="D83" s="52">
        <v>-1500</v>
      </c>
    </row>
    <row r="84" spans="1:5" ht="15.6" x14ac:dyDescent="0.3">
      <c r="A84" s="49">
        <v>44439</v>
      </c>
      <c r="B84" s="55" t="s">
        <v>86</v>
      </c>
      <c r="C84" s="55" t="s">
        <v>10</v>
      </c>
      <c r="D84" s="52">
        <v>-0.1</v>
      </c>
    </row>
    <row r="85" spans="1:5" s="12" customFormat="1" ht="15.6" x14ac:dyDescent="0.3">
      <c r="A85" s="49">
        <v>44439</v>
      </c>
      <c r="B85" s="55" t="s">
        <v>87</v>
      </c>
      <c r="C85" s="55" t="s">
        <v>10</v>
      </c>
      <c r="D85" s="52">
        <v>-8909.7999999999993</v>
      </c>
    </row>
    <row r="86" spans="1:5" s="12" customFormat="1" ht="15.6" x14ac:dyDescent="0.3">
      <c r="A86" s="49">
        <v>44455</v>
      </c>
      <c r="B86" s="55" t="s">
        <v>88</v>
      </c>
      <c r="C86" s="55" t="s">
        <v>10</v>
      </c>
      <c r="D86" s="52">
        <v>-125</v>
      </c>
    </row>
    <row r="87" spans="1:5" s="12" customFormat="1" ht="15.6" x14ac:dyDescent="0.3">
      <c r="A87" s="49">
        <v>44469</v>
      </c>
      <c r="B87" s="55" t="s">
        <v>89</v>
      </c>
      <c r="C87" s="55" t="s">
        <v>10</v>
      </c>
      <c r="D87" s="52">
        <v>-2645</v>
      </c>
    </row>
    <row r="88" spans="1:5" s="12" customFormat="1" ht="15.6" x14ac:dyDescent="0.3">
      <c r="A88" s="62">
        <v>44482</v>
      </c>
      <c r="B88" s="64" t="s">
        <v>90</v>
      </c>
      <c r="C88" s="51" t="s">
        <v>26</v>
      </c>
      <c r="D88" s="53">
        <v>7837.99</v>
      </c>
    </row>
    <row r="89" spans="1:5" s="12" customFormat="1" ht="15.6" x14ac:dyDescent="0.3">
      <c r="A89" s="62">
        <v>44496</v>
      </c>
      <c r="B89" s="64" t="s">
        <v>91</v>
      </c>
      <c r="C89" s="51" t="s">
        <v>26</v>
      </c>
      <c r="D89" s="53">
        <v>1412</v>
      </c>
    </row>
    <row r="90" spans="1:5" s="12" customFormat="1" ht="15.6" x14ac:dyDescent="0.3">
      <c r="A90" s="62">
        <v>44497</v>
      </c>
      <c r="B90" s="64" t="s">
        <v>62</v>
      </c>
      <c r="C90" s="51" t="s">
        <v>26</v>
      </c>
      <c r="D90" s="53">
        <v>1482.2100000000009</v>
      </c>
    </row>
    <row r="91" spans="1:5" s="12" customFormat="1" ht="15.6" x14ac:dyDescent="0.3">
      <c r="A91" s="49">
        <v>44522</v>
      </c>
      <c r="B91" s="64" t="s">
        <v>92</v>
      </c>
      <c r="C91" s="51" t="s">
        <v>10</v>
      </c>
      <c r="D91" s="52">
        <v>-3593.3</v>
      </c>
    </row>
    <row r="92" spans="1:5" s="12" customFormat="1" ht="15.6" x14ac:dyDescent="0.3">
      <c r="A92" s="49">
        <v>44522</v>
      </c>
      <c r="B92" s="64" t="s">
        <v>93</v>
      </c>
      <c r="C92" s="51" t="s">
        <v>10</v>
      </c>
      <c r="D92" s="52">
        <v>-65098.12</v>
      </c>
    </row>
    <row r="93" spans="1:5" s="12" customFormat="1" ht="15.6" x14ac:dyDescent="0.3">
      <c r="A93" s="49">
        <v>44530</v>
      </c>
      <c r="B93" s="55" t="s">
        <v>94</v>
      </c>
      <c r="C93" s="55" t="s">
        <v>10</v>
      </c>
      <c r="D93" s="52">
        <v>-200</v>
      </c>
    </row>
    <row r="94" spans="1:5" s="12" customFormat="1" ht="15.6" x14ac:dyDescent="0.3">
      <c r="A94" s="49">
        <v>44537</v>
      </c>
      <c r="B94" s="55" t="s">
        <v>95</v>
      </c>
      <c r="C94" s="55" t="s">
        <v>10</v>
      </c>
      <c r="D94" s="52">
        <v>-162</v>
      </c>
    </row>
    <row r="95" spans="1:5" s="12" customFormat="1" ht="15.6" x14ac:dyDescent="0.3">
      <c r="A95" s="49">
        <v>44572</v>
      </c>
      <c r="B95" s="55" t="s">
        <v>96</v>
      </c>
      <c r="C95" s="55" t="s">
        <v>10</v>
      </c>
      <c r="D95" s="52">
        <v>-3280</v>
      </c>
    </row>
    <row r="96" spans="1:5" s="12" customFormat="1" ht="15.6" x14ac:dyDescent="0.3">
      <c r="A96" s="62">
        <v>44575</v>
      </c>
      <c r="B96" s="64" t="s">
        <v>97</v>
      </c>
      <c r="C96" s="51" t="s">
        <v>26</v>
      </c>
      <c r="D96" s="53">
        <v>660</v>
      </c>
    </row>
    <row r="97" spans="1:4" s="12" customFormat="1" ht="15.6" x14ac:dyDescent="0.3">
      <c r="A97" s="49">
        <v>44580</v>
      </c>
      <c r="B97" s="55" t="s">
        <v>98</v>
      </c>
      <c r="C97" s="55" t="s">
        <v>10</v>
      </c>
      <c r="D97" s="52">
        <v>-1017</v>
      </c>
    </row>
    <row r="98" spans="1:4" s="12" customFormat="1" ht="15.6" x14ac:dyDescent="0.3">
      <c r="A98" s="49">
        <v>44592</v>
      </c>
      <c r="B98" s="55" t="s">
        <v>99</v>
      </c>
      <c r="C98" s="55" t="s">
        <v>10</v>
      </c>
      <c r="D98" s="52">
        <v>-250</v>
      </c>
    </row>
    <row r="99" spans="1:4" s="12" customFormat="1" ht="15.6" x14ac:dyDescent="0.3">
      <c r="A99" s="49">
        <v>44623</v>
      </c>
      <c r="B99" s="55" t="s">
        <v>100</v>
      </c>
      <c r="C99" s="55" t="s">
        <v>10</v>
      </c>
      <c r="D99" s="52">
        <v>-3042.31</v>
      </c>
    </row>
    <row r="100" spans="1:4" s="12" customFormat="1" ht="15.6" x14ac:dyDescent="0.3">
      <c r="A100" s="62">
        <v>44651</v>
      </c>
      <c r="B100" s="64" t="s">
        <v>101</v>
      </c>
      <c r="C100" s="51" t="s">
        <v>26</v>
      </c>
      <c r="D100" s="53">
        <v>357</v>
      </c>
    </row>
    <row r="101" spans="1:4" s="12" customFormat="1" ht="15.6" x14ac:dyDescent="0.3">
      <c r="A101" s="70" t="s">
        <v>102</v>
      </c>
      <c r="B101" s="55" t="s">
        <v>103</v>
      </c>
      <c r="C101" s="55" t="s">
        <v>10</v>
      </c>
      <c r="D101" s="52">
        <v>-860</v>
      </c>
    </row>
    <row r="102" spans="1:4" s="12" customFormat="1" ht="15.6" x14ac:dyDescent="0.3">
      <c r="A102" s="49">
        <v>44753</v>
      </c>
      <c r="B102" s="71" t="s">
        <v>104</v>
      </c>
      <c r="C102" s="51" t="s">
        <v>10</v>
      </c>
      <c r="D102" s="52">
        <v>-115</v>
      </c>
    </row>
    <row r="103" spans="1:4" s="12" customFormat="1" ht="15.6" x14ac:dyDescent="0.3">
      <c r="A103" s="49">
        <v>44761</v>
      </c>
      <c r="B103" s="71" t="s">
        <v>105</v>
      </c>
      <c r="C103" s="51" t="s">
        <v>10</v>
      </c>
      <c r="D103" s="52">
        <v>-901.12</v>
      </c>
    </row>
    <row r="104" spans="1:4" s="12" customFormat="1" ht="15.6" x14ac:dyDescent="0.3">
      <c r="A104" s="49">
        <v>44769</v>
      </c>
      <c r="B104" s="71" t="s">
        <v>106</v>
      </c>
      <c r="C104" s="51" t="s">
        <v>10</v>
      </c>
      <c r="D104" s="52">
        <v>-2427</v>
      </c>
    </row>
    <row r="105" spans="1:4" s="12" customFormat="1" ht="15.6" x14ac:dyDescent="0.3">
      <c r="A105" s="62">
        <v>44774</v>
      </c>
      <c r="B105" s="64" t="s">
        <v>107</v>
      </c>
      <c r="C105" s="51" t="s">
        <v>26</v>
      </c>
      <c r="D105" s="52">
        <v>53283.95</v>
      </c>
    </row>
    <row r="106" spans="1:4" s="12" customFormat="1" ht="15.6" x14ac:dyDescent="0.3">
      <c r="A106" s="49">
        <v>44774</v>
      </c>
      <c r="B106" s="71" t="s">
        <v>108</v>
      </c>
      <c r="C106" s="51" t="s">
        <v>10</v>
      </c>
      <c r="D106" s="52">
        <v>-10</v>
      </c>
    </row>
    <row r="107" spans="1:4" s="12" customFormat="1" ht="15.6" x14ac:dyDescent="0.3">
      <c r="A107" s="49">
        <v>44774</v>
      </c>
      <c r="B107" s="71" t="s">
        <v>109</v>
      </c>
      <c r="C107" s="51" t="s">
        <v>10</v>
      </c>
      <c r="D107" s="52">
        <v>-17</v>
      </c>
    </row>
    <row r="108" spans="1:4" s="12" customFormat="1" ht="15.6" x14ac:dyDescent="0.3">
      <c r="A108" s="70">
        <v>44774</v>
      </c>
      <c r="B108" s="71" t="s">
        <v>110</v>
      </c>
      <c r="C108" s="51" t="s">
        <v>10</v>
      </c>
      <c r="D108" s="52">
        <v>-57165.91</v>
      </c>
    </row>
    <row r="109" spans="1:4" s="12" customFormat="1" ht="15.6" x14ac:dyDescent="0.3">
      <c r="A109" s="70">
        <v>44839</v>
      </c>
      <c r="B109" s="71" t="s">
        <v>111</v>
      </c>
      <c r="C109" s="51" t="s">
        <v>10</v>
      </c>
      <c r="D109" s="52">
        <v>-332</v>
      </c>
    </row>
    <row r="110" spans="1:4" s="12" customFormat="1" ht="15.6" x14ac:dyDescent="0.3">
      <c r="A110" s="62">
        <v>44853</v>
      </c>
      <c r="B110" s="64" t="s">
        <v>112</v>
      </c>
      <c r="C110" s="51"/>
      <c r="D110" s="52">
        <v>3275.76</v>
      </c>
    </row>
    <row r="111" spans="1:4" s="12" customFormat="1" ht="15.6" x14ac:dyDescent="0.3">
      <c r="A111" s="49">
        <v>44896</v>
      </c>
      <c r="B111" s="71" t="s">
        <v>113</v>
      </c>
      <c r="C111" s="51" t="s">
        <v>10</v>
      </c>
      <c r="D111" s="52">
        <v>-2027.52</v>
      </c>
    </row>
    <row r="112" spans="1:4" s="12" customFormat="1" ht="15.6" x14ac:dyDescent="0.3">
      <c r="A112" s="49">
        <v>44896</v>
      </c>
      <c r="B112" s="71" t="s">
        <v>114</v>
      </c>
      <c r="C112" s="51" t="s">
        <v>10</v>
      </c>
      <c r="D112" s="52">
        <v>-4450</v>
      </c>
    </row>
    <row r="113" spans="1:5" s="12" customFormat="1" ht="15.6" x14ac:dyDescent="0.3">
      <c r="A113" s="49">
        <v>44958</v>
      </c>
      <c r="B113" s="71" t="s">
        <v>115</v>
      </c>
      <c r="C113" s="51" t="s">
        <v>10</v>
      </c>
      <c r="D113" s="52">
        <v>-5000</v>
      </c>
    </row>
    <row r="114" spans="1:5" s="12" customFormat="1" ht="15.6" x14ac:dyDescent="0.3">
      <c r="A114" s="62">
        <v>45006</v>
      </c>
      <c r="B114" s="55" t="s">
        <v>116</v>
      </c>
      <c r="C114" s="51" t="s">
        <v>26</v>
      </c>
      <c r="D114" s="52">
        <v>464.81</v>
      </c>
    </row>
    <row r="115" spans="1:5" s="12" customFormat="1" ht="15.6" x14ac:dyDescent="0.3">
      <c r="A115" s="62">
        <v>45006</v>
      </c>
      <c r="B115" s="55" t="s">
        <v>117</v>
      </c>
      <c r="C115" s="51" t="s">
        <v>26</v>
      </c>
      <c r="D115" s="52">
        <v>283</v>
      </c>
    </row>
    <row r="116" spans="1:5" s="12" customFormat="1" ht="15.6" x14ac:dyDescent="0.3">
      <c r="A116" s="62">
        <v>45006</v>
      </c>
      <c r="B116" s="55" t="s">
        <v>118</v>
      </c>
      <c r="C116" s="51" t="s">
        <v>26</v>
      </c>
      <c r="D116" s="52">
        <v>15</v>
      </c>
    </row>
    <row r="117" spans="1:5" s="12" customFormat="1" ht="15.6" x14ac:dyDescent="0.3">
      <c r="A117" s="49">
        <v>45017</v>
      </c>
      <c r="B117" s="72" t="s">
        <v>119</v>
      </c>
      <c r="C117" s="72" t="s">
        <v>10</v>
      </c>
      <c r="D117" s="52">
        <v>-6821.5</v>
      </c>
    </row>
    <row r="118" spans="1:5" s="12" customFormat="1" ht="15.6" x14ac:dyDescent="0.3">
      <c r="A118" s="49">
        <v>45017</v>
      </c>
      <c r="B118" s="72" t="s">
        <v>120</v>
      </c>
      <c r="C118" s="72" t="s">
        <v>10</v>
      </c>
      <c r="D118" s="52">
        <v>-8764.48</v>
      </c>
    </row>
    <row r="119" spans="1:5" s="12" customFormat="1" ht="15.6" x14ac:dyDescent="0.3">
      <c r="A119" s="62">
        <v>45021</v>
      </c>
      <c r="B119" s="55" t="s">
        <v>121</v>
      </c>
      <c r="C119" s="51" t="s">
        <v>26</v>
      </c>
      <c r="D119" s="73">
        <v>3800</v>
      </c>
    </row>
    <row r="120" spans="1:5" s="12" customFormat="1" ht="15.6" x14ac:dyDescent="0.3">
      <c r="A120" s="49">
        <v>45047</v>
      </c>
      <c r="B120" s="72" t="s">
        <v>122</v>
      </c>
      <c r="C120" s="72" t="s">
        <v>10</v>
      </c>
      <c r="D120" s="52">
        <f>-1889.03+344.99</f>
        <v>-1544.04</v>
      </c>
      <c r="E120" s="12" t="s">
        <v>123</v>
      </c>
    </row>
    <row r="121" spans="1:5" s="12" customFormat="1" ht="15.6" x14ac:dyDescent="0.3">
      <c r="A121" s="62">
        <v>45078</v>
      </c>
      <c r="B121" s="55" t="s">
        <v>124</v>
      </c>
      <c r="C121" s="51" t="s">
        <v>26</v>
      </c>
      <c r="D121" s="52">
        <v>0.99</v>
      </c>
    </row>
    <row r="122" spans="1:5" s="12" customFormat="1" ht="15.6" x14ac:dyDescent="0.3">
      <c r="A122" s="62">
        <v>45083</v>
      </c>
      <c r="B122" s="55" t="s">
        <v>125</v>
      </c>
      <c r="C122" s="51" t="s">
        <v>26</v>
      </c>
      <c r="D122" s="52">
        <v>1544.04</v>
      </c>
    </row>
    <row r="123" spans="1:5" s="12" customFormat="1" ht="15.6" x14ac:dyDescent="0.3">
      <c r="A123" s="49">
        <v>45108</v>
      </c>
      <c r="B123" s="72" t="s">
        <v>126</v>
      </c>
      <c r="C123" s="72" t="s">
        <v>10</v>
      </c>
      <c r="D123" s="52">
        <v>-4658.2</v>
      </c>
    </row>
    <row r="124" spans="1:5" s="12" customFormat="1" ht="15.6" x14ac:dyDescent="0.3">
      <c r="A124" s="62">
        <v>45138</v>
      </c>
      <c r="B124" s="55" t="s">
        <v>127</v>
      </c>
      <c r="C124" s="51" t="s">
        <v>26</v>
      </c>
      <c r="D124" s="52">
        <v>6921</v>
      </c>
      <c r="E124" s="16"/>
    </row>
    <row r="125" spans="1:5" s="12" customFormat="1" ht="15.6" x14ac:dyDescent="0.3">
      <c r="A125" s="49">
        <v>45138</v>
      </c>
      <c r="B125" s="72" t="s">
        <v>128</v>
      </c>
      <c r="C125" s="72" t="s">
        <v>10</v>
      </c>
      <c r="D125" s="52">
        <v>-9.9999999979161203E-3</v>
      </c>
    </row>
    <row r="126" spans="1:5" s="12" customFormat="1" ht="15.6" x14ac:dyDescent="0.3">
      <c r="A126" s="49">
        <v>45138</v>
      </c>
      <c r="B126" s="72" t="s">
        <v>129</v>
      </c>
      <c r="C126" s="72" t="s">
        <v>10</v>
      </c>
      <c r="D126" s="52">
        <v>-40175.570000000007</v>
      </c>
    </row>
    <row r="127" spans="1:5" s="12" customFormat="1" ht="15.6" x14ac:dyDescent="0.3">
      <c r="A127" s="49">
        <v>45140</v>
      </c>
      <c r="B127" s="72" t="s">
        <v>130</v>
      </c>
      <c r="C127" s="72" t="s">
        <v>10</v>
      </c>
      <c r="D127" s="52">
        <v>-182.99</v>
      </c>
    </row>
    <row r="128" spans="1:5" s="12" customFormat="1" ht="15.6" x14ac:dyDescent="0.3">
      <c r="A128" s="49">
        <v>45147</v>
      </c>
      <c r="B128" s="72" t="s">
        <v>131</v>
      </c>
      <c r="C128" s="72" t="s">
        <v>10</v>
      </c>
      <c r="D128" s="52">
        <v>-123.99999999996703</v>
      </c>
    </row>
    <row r="129" spans="1:5" s="35" customFormat="1" ht="15.6" x14ac:dyDescent="0.3">
      <c r="A129" s="49">
        <v>45154</v>
      </c>
      <c r="B129" s="72" t="s">
        <v>132</v>
      </c>
      <c r="C129" s="72" t="s">
        <v>10</v>
      </c>
      <c r="D129" s="52">
        <v>-38000</v>
      </c>
      <c r="E129" s="1"/>
    </row>
    <row r="130" spans="1:5" s="35" customFormat="1" ht="15.6" x14ac:dyDescent="0.3">
      <c r="A130" s="62">
        <v>45163</v>
      </c>
      <c r="B130" s="55" t="s">
        <v>133</v>
      </c>
      <c r="C130" s="51" t="s">
        <v>26</v>
      </c>
      <c r="D130" s="52">
        <v>124</v>
      </c>
      <c r="E130" s="1"/>
    </row>
    <row r="131" spans="1:5" s="35" customFormat="1" ht="15.6" x14ac:dyDescent="0.3">
      <c r="A131" s="62">
        <v>45169</v>
      </c>
      <c r="B131" s="72" t="s">
        <v>134</v>
      </c>
      <c r="C131" s="72" t="s">
        <v>10</v>
      </c>
      <c r="D131" s="52">
        <v>-161.99</v>
      </c>
    </row>
    <row r="132" spans="1:5" s="35" customFormat="1" ht="15.6" x14ac:dyDescent="0.3">
      <c r="A132" s="62">
        <v>45231</v>
      </c>
      <c r="B132" s="64" t="s">
        <v>135</v>
      </c>
      <c r="C132" s="51" t="s">
        <v>26</v>
      </c>
      <c r="D132" s="52">
        <v>23075.48</v>
      </c>
      <c r="E132" s="1"/>
    </row>
    <row r="133" spans="1:5" s="35" customFormat="1" ht="15.6" x14ac:dyDescent="0.3">
      <c r="A133" s="62">
        <v>45231</v>
      </c>
      <c r="B133" s="72" t="s">
        <v>136</v>
      </c>
      <c r="C133" s="72" t="s">
        <v>10</v>
      </c>
      <c r="D133" s="52">
        <v>-75</v>
      </c>
      <c r="E133" s="1"/>
    </row>
    <row r="134" spans="1:5" s="35" customFormat="1" ht="15.6" x14ac:dyDescent="0.3">
      <c r="A134" s="62">
        <v>45246</v>
      </c>
      <c r="B134" s="64" t="s">
        <v>137</v>
      </c>
      <c r="C134" s="51" t="s">
        <v>26</v>
      </c>
      <c r="D134" s="52">
        <v>0.09</v>
      </c>
      <c r="E134" s="1"/>
    </row>
    <row r="135" spans="1:5" s="35" customFormat="1" ht="15.6" x14ac:dyDescent="0.3">
      <c r="A135" s="62">
        <v>45252</v>
      </c>
      <c r="B135" s="64" t="s">
        <v>138</v>
      </c>
      <c r="C135" s="51" t="s">
        <v>26</v>
      </c>
      <c r="D135" s="52">
        <v>528</v>
      </c>
      <c r="E135" s="1"/>
    </row>
    <row r="136" spans="1:5" s="35" customFormat="1" ht="15.6" x14ac:dyDescent="0.3">
      <c r="A136" s="62">
        <v>45260</v>
      </c>
      <c r="B136" s="64" t="s">
        <v>139</v>
      </c>
      <c r="C136" s="51" t="s">
        <v>26</v>
      </c>
      <c r="D136" s="52">
        <v>224.99</v>
      </c>
      <c r="E136" s="1"/>
    </row>
    <row r="137" spans="1:5" s="35" customFormat="1" ht="15.6" x14ac:dyDescent="0.3">
      <c r="A137" s="62">
        <v>45260</v>
      </c>
      <c r="B137" s="55" t="s">
        <v>140</v>
      </c>
      <c r="C137" s="51" t="s">
        <v>26</v>
      </c>
      <c r="D137" s="52">
        <v>75</v>
      </c>
      <c r="E137" s="1"/>
    </row>
    <row r="138" spans="1:5" s="35" customFormat="1" ht="15.6" x14ac:dyDescent="0.3">
      <c r="A138" s="62">
        <v>45280</v>
      </c>
      <c r="B138" s="55" t="s">
        <v>141</v>
      </c>
      <c r="C138" s="72" t="s">
        <v>10</v>
      </c>
      <c r="D138" s="52">
        <v>-12145.23</v>
      </c>
      <c r="E138" s="1"/>
    </row>
    <row r="139" spans="1:5" s="35" customFormat="1" ht="15.6" x14ac:dyDescent="0.3">
      <c r="A139" s="62">
        <v>45292</v>
      </c>
      <c r="B139" s="72" t="s">
        <v>142</v>
      </c>
      <c r="C139" s="72" t="s">
        <v>10</v>
      </c>
      <c r="D139" s="52">
        <v>-9</v>
      </c>
      <c r="E139" s="1"/>
    </row>
    <row r="140" spans="1:5" s="35" customFormat="1" ht="15.6" x14ac:dyDescent="0.3">
      <c r="A140" s="62">
        <v>45292</v>
      </c>
      <c r="B140" s="72" t="s">
        <v>143</v>
      </c>
      <c r="C140" s="72" t="s">
        <v>10</v>
      </c>
      <c r="D140" s="52">
        <v>-190</v>
      </c>
      <c r="E140" s="1"/>
    </row>
    <row r="141" spans="1:5" s="35" customFormat="1" ht="15.6" x14ac:dyDescent="0.3">
      <c r="A141" s="62">
        <v>45323</v>
      </c>
      <c r="B141" s="64" t="s">
        <v>144</v>
      </c>
      <c r="C141" s="55" t="s">
        <v>145</v>
      </c>
      <c r="D141" s="52">
        <v>10270.24</v>
      </c>
      <c r="E141" s="1"/>
    </row>
    <row r="142" spans="1:5" s="35" customFormat="1" ht="15.6" x14ac:dyDescent="0.3">
      <c r="A142" s="62">
        <v>45350</v>
      </c>
      <c r="B142" s="64" t="s">
        <v>146</v>
      </c>
      <c r="C142" s="55" t="s">
        <v>26</v>
      </c>
      <c r="D142" s="52">
        <v>21550.15</v>
      </c>
      <c r="E142" s="1"/>
    </row>
    <row r="143" spans="1:5" s="35" customFormat="1" ht="15.6" x14ac:dyDescent="0.3">
      <c r="A143" s="62">
        <v>45352</v>
      </c>
      <c r="B143" s="72" t="s">
        <v>147</v>
      </c>
      <c r="C143" s="72" t="s">
        <v>10</v>
      </c>
      <c r="D143" s="52">
        <v>-212</v>
      </c>
      <c r="E143" s="1"/>
    </row>
    <row r="144" spans="1:5" s="35" customFormat="1" ht="15.6" x14ac:dyDescent="0.3">
      <c r="A144" s="62">
        <v>45352</v>
      </c>
      <c r="B144" s="72" t="s">
        <v>148</v>
      </c>
      <c r="C144" s="72" t="s">
        <v>10</v>
      </c>
      <c r="D144" s="52">
        <v>-28332.95</v>
      </c>
      <c r="E144" s="1"/>
    </row>
    <row r="145" spans="1:5" s="35" customFormat="1" ht="15.6" x14ac:dyDescent="0.3">
      <c r="A145" s="62">
        <v>45380</v>
      </c>
      <c r="B145" s="64" t="s">
        <v>146</v>
      </c>
      <c r="C145" s="55" t="s">
        <v>26</v>
      </c>
      <c r="D145" s="52">
        <v>8432.7999999999993</v>
      </c>
      <c r="E145" s="1"/>
    </row>
    <row r="146" spans="1:5" s="35" customFormat="1" ht="15.6" x14ac:dyDescent="0.3">
      <c r="A146" s="62">
        <v>45412</v>
      </c>
      <c r="B146" s="72" t="s">
        <v>149</v>
      </c>
      <c r="C146" s="72" t="s">
        <v>10</v>
      </c>
      <c r="D146" s="52">
        <v>-28</v>
      </c>
      <c r="E146" s="1"/>
    </row>
    <row r="147" spans="1:5" s="35" customFormat="1" ht="15.6" x14ac:dyDescent="0.3">
      <c r="A147" s="62">
        <v>45434</v>
      </c>
      <c r="B147" s="64" t="s">
        <v>150</v>
      </c>
      <c r="C147" s="55" t="s">
        <v>26</v>
      </c>
      <c r="D147" s="52">
        <v>704</v>
      </c>
      <c r="E147" s="1"/>
    </row>
    <row r="148" spans="1:5" s="35" customFormat="1" ht="15.6" x14ac:dyDescent="0.3">
      <c r="A148" s="62">
        <v>45455</v>
      </c>
      <c r="B148" s="64" t="s">
        <v>151</v>
      </c>
      <c r="C148" s="55" t="s">
        <v>26</v>
      </c>
      <c r="D148" s="52">
        <v>817.19</v>
      </c>
      <c r="E148" s="1"/>
    </row>
    <row r="149" spans="1:5" s="35" customFormat="1" ht="15.6" x14ac:dyDescent="0.3">
      <c r="A149" s="62">
        <v>45474</v>
      </c>
      <c r="B149" s="72" t="s">
        <v>152</v>
      </c>
      <c r="C149" s="72" t="s">
        <v>10</v>
      </c>
      <c r="D149" s="52">
        <v>-16</v>
      </c>
      <c r="E149" s="1"/>
    </row>
    <row r="150" spans="1:5" s="35" customFormat="1" ht="15.6" x14ac:dyDescent="0.3">
      <c r="A150" s="62">
        <v>45482</v>
      </c>
      <c r="B150" s="72" t="s">
        <v>153</v>
      </c>
      <c r="C150" s="72" t="s">
        <v>10</v>
      </c>
      <c r="D150" s="52">
        <v>-910</v>
      </c>
      <c r="E150" s="1"/>
    </row>
    <row r="151" spans="1:5" s="35" customFormat="1" ht="15.6" x14ac:dyDescent="0.3">
      <c r="A151" s="62">
        <v>45503</v>
      </c>
      <c r="B151" s="72" t="s">
        <v>154</v>
      </c>
      <c r="C151" s="72" t="s">
        <v>10</v>
      </c>
      <c r="D151" s="52">
        <v>-0.36</v>
      </c>
      <c r="E151" s="1"/>
    </row>
    <row r="152" spans="1:5" s="35" customFormat="1" ht="15.6" x14ac:dyDescent="0.3">
      <c r="A152" s="62">
        <v>45505</v>
      </c>
      <c r="B152" s="74" t="s">
        <v>155</v>
      </c>
      <c r="C152" s="72" t="s">
        <v>10</v>
      </c>
      <c r="D152" s="75">
        <v>-470</v>
      </c>
      <c r="E152" s="1"/>
    </row>
    <row r="153" spans="1:5" s="35" customFormat="1" ht="15.6" x14ac:dyDescent="0.3">
      <c r="A153" s="62">
        <v>45505</v>
      </c>
      <c r="B153" s="72" t="s">
        <v>156</v>
      </c>
      <c r="C153" s="72" t="s">
        <v>10</v>
      </c>
      <c r="D153" s="75">
        <v>-1360</v>
      </c>
      <c r="E153" s="37"/>
    </row>
    <row r="154" spans="1:5" s="35" customFormat="1" ht="15.6" x14ac:dyDescent="0.3">
      <c r="A154" s="62">
        <v>45505</v>
      </c>
      <c r="B154" s="72" t="s">
        <v>157</v>
      </c>
      <c r="C154" s="72" t="s">
        <v>10</v>
      </c>
      <c r="D154" s="75">
        <v>-40487.999999999993</v>
      </c>
      <c r="E154" s="1"/>
    </row>
    <row r="155" spans="1:5" s="35" customFormat="1" ht="15.6" x14ac:dyDescent="0.3">
      <c r="A155" s="62">
        <v>45517</v>
      </c>
      <c r="B155" s="64" t="s">
        <v>158</v>
      </c>
      <c r="C155" s="55" t="s">
        <v>26</v>
      </c>
      <c r="D155" s="53">
        <v>512</v>
      </c>
      <c r="E155" s="1"/>
    </row>
    <row r="156" spans="1:5" s="35" customFormat="1" ht="15.6" x14ac:dyDescent="0.3">
      <c r="A156" s="62">
        <v>45538</v>
      </c>
      <c r="B156" s="64" t="s">
        <v>159</v>
      </c>
      <c r="C156" s="55" t="s">
        <v>26</v>
      </c>
      <c r="D156" s="53">
        <v>21.93</v>
      </c>
      <c r="E156" s="1"/>
    </row>
    <row r="157" spans="1:5" s="35" customFormat="1" ht="15.6" x14ac:dyDescent="0.3">
      <c r="A157" s="62">
        <v>45544</v>
      </c>
      <c r="B157" s="72" t="s">
        <v>160</v>
      </c>
      <c r="C157" s="72" t="s">
        <v>10</v>
      </c>
      <c r="D157" s="75">
        <v>-1308.9999999999973</v>
      </c>
      <c r="E157" s="1"/>
    </row>
    <row r="158" spans="1:5" s="35" customFormat="1" ht="15.6" x14ac:dyDescent="0.3">
      <c r="A158" s="62">
        <v>45547</v>
      </c>
      <c r="B158" s="72" t="s">
        <v>161</v>
      </c>
      <c r="C158" s="72" t="s">
        <v>10</v>
      </c>
      <c r="D158" s="75">
        <v>-183</v>
      </c>
      <c r="E158" s="1"/>
    </row>
    <row r="159" spans="1:5" ht="15.6" x14ac:dyDescent="0.3">
      <c r="A159" s="62">
        <v>45565</v>
      </c>
      <c r="B159" s="72" t="s">
        <v>162</v>
      </c>
      <c r="C159" s="72" t="s">
        <v>10</v>
      </c>
      <c r="D159" s="75">
        <v>-9</v>
      </c>
    </row>
    <row r="160" spans="1:5" s="35" customFormat="1" ht="15.6" x14ac:dyDescent="0.3">
      <c r="A160" s="62">
        <v>45566</v>
      </c>
      <c r="B160" s="72" t="s">
        <v>163</v>
      </c>
      <c r="C160" s="55" t="s">
        <v>10</v>
      </c>
      <c r="D160" s="75">
        <v>-24211.95</v>
      </c>
      <c r="E160" s="1"/>
    </row>
    <row r="161" spans="1:8" s="35" customFormat="1" ht="15.6" x14ac:dyDescent="0.3">
      <c r="A161" s="62">
        <v>45567</v>
      </c>
      <c r="B161" s="64" t="s">
        <v>164</v>
      </c>
      <c r="C161" s="55" t="s">
        <v>26</v>
      </c>
      <c r="D161" s="53">
        <v>24382.949999999997</v>
      </c>
      <c r="E161" s="1"/>
    </row>
    <row r="162" spans="1:8" s="35" customFormat="1" ht="15.6" x14ac:dyDescent="0.3">
      <c r="A162" s="62">
        <v>45582</v>
      </c>
      <c r="B162" s="64" t="s">
        <v>165</v>
      </c>
      <c r="C162" s="55" t="s">
        <v>26</v>
      </c>
      <c r="D162" s="53">
        <v>798.99999999999727</v>
      </c>
      <c r="E162" s="1"/>
    </row>
    <row r="163" spans="1:8" s="35" customFormat="1" ht="15.6" x14ac:dyDescent="0.3">
      <c r="A163" s="62">
        <v>45582</v>
      </c>
      <c r="B163" s="64" t="s">
        <v>166</v>
      </c>
      <c r="C163" s="55" t="s">
        <v>26</v>
      </c>
      <c r="D163" s="53">
        <v>38</v>
      </c>
      <c r="E163" s="1"/>
      <c r="F163" s="1"/>
      <c r="G163" s="1"/>
      <c r="H163" s="1"/>
    </row>
    <row r="164" spans="1:8" s="35" customFormat="1" ht="15.6" x14ac:dyDescent="0.3">
      <c r="A164" s="62">
        <v>45597</v>
      </c>
      <c r="B164" s="72" t="s">
        <v>167</v>
      </c>
      <c r="C164" s="55" t="s">
        <v>10</v>
      </c>
      <c r="D164" s="75">
        <v>-20.02</v>
      </c>
      <c r="E164" s="1"/>
      <c r="F164" s="1"/>
      <c r="G164" s="1"/>
      <c r="H164" s="1"/>
    </row>
    <row r="165" spans="1:8" ht="15.6" x14ac:dyDescent="0.3">
      <c r="A165" s="62">
        <v>45597</v>
      </c>
      <c r="B165" s="72" t="s">
        <v>168</v>
      </c>
      <c r="C165" s="55" t="s">
        <v>10</v>
      </c>
      <c r="D165" s="75">
        <v>-577</v>
      </c>
    </row>
    <row r="166" spans="1:8" ht="15.6" x14ac:dyDescent="0.3">
      <c r="A166" s="62">
        <v>45609</v>
      </c>
      <c r="B166" s="72" t="s">
        <v>169</v>
      </c>
      <c r="C166" s="55" t="s">
        <v>10</v>
      </c>
      <c r="D166" s="75">
        <v>-142.57</v>
      </c>
    </row>
    <row r="167" spans="1:8" ht="15.6" x14ac:dyDescent="0.3">
      <c r="A167" s="62">
        <v>45627</v>
      </c>
      <c r="B167" s="72" t="s">
        <v>170</v>
      </c>
      <c r="C167" s="55" t="s">
        <v>10</v>
      </c>
      <c r="D167" s="75">
        <v>-1170.46</v>
      </c>
    </row>
    <row r="168" spans="1:8" ht="15.6" x14ac:dyDescent="0.3">
      <c r="A168" s="62">
        <v>45631</v>
      </c>
      <c r="B168" s="72" t="s">
        <v>171</v>
      </c>
      <c r="C168" s="55" t="s">
        <v>10</v>
      </c>
      <c r="D168" s="75">
        <v>-15864.259999999998</v>
      </c>
    </row>
    <row r="169" spans="1:8" ht="15.6" x14ac:dyDescent="0.3">
      <c r="A169" s="62">
        <v>45632</v>
      </c>
      <c r="B169" s="72" t="s">
        <v>172</v>
      </c>
      <c r="C169" s="55" t="s">
        <v>10</v>
      </c>
      <c r="D169" s="75">
        <v>-882.14000000000306</v>
      </c>
    </row>
    <row r="170" spans="1:8" ht="15.6" x14ac:dyDescent="0.3">
      <c r="A170" s="62">
        <v>45689</v>
      </c>
      <c r="B170" s="72" t="s">
        <v>173</v>
      </c>
      <c r="C170" s="55" t="s">
        <v>10</v>
      </c>
      <c r="D170" s="75">
        <v>-50</v>
      </c>
    </row>
    <row r="171" spans="1:8" ht="15.6" x14ac:dyDescent="0.3">
      <c r="A171" s="62">
        <v>45714</v>
      </c>
      <c r="B171" s="64" t="s">
        <v>174</v>
      </c>
      <c r="C171" s="55" t="s">
        <v>26</v>
      </c>
      <c r="D171" s="53">
        <v>10836.27</v>
      </c>
    </row>
    <row r="172" spans="1:8" ht="15.6" x14ac:dyDescent="0.3">
      <c r="A172" s="62">
        <v>45740</v>
      </c>
      <c r="B172" s="64" t="s">
        <v>175</v>
      </c>
      <c r="C172" s="55" t="s">
        <v>26</v>
      </c>
      <c r="D172" s="53">
        <v>1.9999999993269739</v>
      </c>
    </row>
    <row r="173" spans="1:8" ht="15.6" x14ac:dyDescent="0.3">
      <c r="A173" s="76">
        <v>45764</v>
      </c>
      <c r="B173" s="74" t="s">
        <v>176</v>
      </c>
      <c r="C173" s="74" t="s">
        <v>26</v>
      </c>
      <c r="D173" s="75">
        <v>-0.9</v>
      </c>
      <c r="E173" s="37"/>
    </row>
    <row r="174" spans="1:8" ht="15.6" x14ac:dyDescent="0.3">
      <c r="A174" s="62">
        <v>45809</v>
      </c>
      <c r="B174" s="72" t="s">
        <v>177</v>
      </c>
      <c r="C174" s="72" t="s">
        <v>10</v>
      </c>
      <c r="D174" s="75">
        <v>-280</v>
      </c>
    </row>
    <row r="175" spans="1:8" ht="15.6" x14ac:dyDescent="0.3">
      <c r="A175" s="62">
        <v>45820</v>
      </c>
      <c r="B175" s="64" t="s">
        <v>178</v>
      </c>
      <c r="C175" s="55" t="s">
        <v>26</v>
      </c>
      <c r="D175" s="53">
        <v>593</v>
      </c>
    </row>
    <row r="176" spans="1:8" ht="15.6" x14ac:dyDescent="0.3">
      <c r="A176" s="62">
        <v>45820</v>
      </c>
      <c r="B176" s="72" t="s">
        <v>179</v>
      </c>
      <c r="C176" s="72" t="s">
        <v>10</v>
      </c>
      <c r="D176" s="75">
        <v>-1499.9999999999995</v>
      </c>
    </row>
    <row r="177" spans="1:5" ht="15.6" x14ac:dyDescent="0.3">
      <c r="A177" s="62">
        <v>45826</v>
      </c>
      <c r="B177" s="72" t="s">
        <v>180</v>
      </c>
      <c r="C177" s="72" t="s">
        <v>10</v>
      </c>
      <c r="D177" s="75">
        <v>-559.99999999999977</v>
      </c>
    </row>
    <row r="178" spans="1:5" ht="15.6" x14ac:dyDescent="0.3">
      <c r="A178" s="62">
        <v>45831</v>
      </c>
      <c r="B178" s="72" t="s">
        <v>181</v>
      </c>
      <c r="C178" s="72" t="s">
        <v>10</v>
      </c>
      <c r="D178" s="75">
        <v>-369.99000000019987</v>
      </c>
    </row>
    <row r="179" spans="1:5" ht="15.6" x14ac:dyDescent="0.3">
      <c r="A179" s="62">
        <v>45834</v>
      </c>
      <c r="B179" s="64" t="s">
        <v>127</v>
      </c>
      <c r="C179" s="55" t="s">
        <v>26</v>
      </c>
      <c r="D179" s="53">
        <v>1880</v>
      </c>
    </row>
    <row r="180" spans="1:5" ht="15.6" x14ac:dyDescent="0.3">
      <c r="A180" s="62">
        <v>45848</v>
      </c>
      <c r="B180" s="72" t="s">
        <v>182</v>
      </c>
      <c r="C180" s="72" t="s">
        <v>10</v>
      </c>
      <c r="D180" s="75">
        <v>-1339.3199999999997</v>
      </c>
    </row>
    <row r="181" spans="1:5" ht="15.6" x14ac:dyDescent="0.3">
      <c r="A181" s="62">
        <v>45898</v>
      </c>
      <c r="B181" s="72" t="s">
        <v>183</v>
      </c>
      <c r="C181" s="72" t="s">
        <v>10</v>
      </c>
      <c r="D181" s="75">
        <f>-654+627</f>
        <v>-27</v>
      </c>
      <c r="E181" s="1" t="s">
        <v>184</v>
      </c>
    </row>
    <row r="182" spans="1:5" ht="15.6" x14ac:dyDescent="0.3">
      <c r="A182" s="62">
        <v>45898</v>
      </c>
      <c r="B182" s="72" t="s">
        <v>185</v>
      </c>
      <c r="C182" s="72" t="s">
        <v>10</v>
      </c>
      <c r="D182" s="75">
        <v>-2000.0000000000036</v>
      </c>
    </row>
    <row r="183" spans="1:5" ht="15.6" x14ac:dyDescent="0.3">
      <c r="A183" s="62">
        <v>45901</v>
      </c>
      <c r="B183" s="72" t="s">
        <v>186</v>
      </c>
      <c r="C183" s="72" t="s">
        <v>10</v>
      </c>
      <c r="D183" s="75">
        <v>-1.57</v>
      </c>
    </row>
    <row r="184" spans="1:5" ht="15.6" x14ac:dyDescent="0.3">
      <c r="A184" s="62">
        <v>45909</v>
      </c>
      <c r="B184" s="64" t="s">
        <v>187</v>
      </c>
      <c r="C184" s="55" t="s">
        <v>26</v>
      </c>
      <c r="D184" s="53">
        <v>12335.14</v>
      </c>
    </row>
    <row r="185" spans="1:5" ht="15.6" x14ac:dyDescent="0.3">
      <c r="A185" s="62">
        <v>45931</v>
      </c>
      <c r="B185" s="77" t="s">
        <v>188</v>
      </c>
      <c r="C185" s="72" t="s">
        <v>189</v>
      </c>
      <c r="D185" s="75">
        <v>-7500</v>
      </c>
    </row>
    <row r="186" spans="1:5" ht="15.6" x14ac:dyDescent="0.3">
      <c r="A186" s="62">
        <v>46197</v>
      </c>
      <c r="B186" s="77" t="s">
        <v>188</v>
      </c>
      <c r="C186" s="72" t="s">
        <v>189</v>
      </c>
      <c r="D186" s="75">
        <v>8400</v>
      </c>
    </row>
    <row r="187" spans="1:5" ht="15.6" x14ac:dyDescent="0.3">
      <c r="A187" s="62">
        <v>45931</v>
      </c>
      <c r="B187" s="72" t="s">
        <v>190</v>
      </c>
      <c r="C187" s="72" t="s">
        <v>189</v>
      </c>
      <c r="D187" s="75">
        <v>-500000</v>
      </c>
    </row>
    <row r="188" spans="1:5" ht="15.6" x14ac:dyDescent="0.3">
      <c r="A188" s="62">
        <v>45931</v>
      </c>
      <c r="B188" s="72" t="s">
        <v>191</v>
      </c>
      <c r="C188" s="72" t="s">
        <v>189</v>
      </c>
      <c r="D188" s="75">
        <v>-9.34</v>
      </c>
    </row>
    <row r="189" spans="1:5" ht="15.6" x14ac:dyDescent="0.3">
      <c r="A189" s="62">
        <v>45931</v>
      </c>
      <c r="B189" s="72" t="s">
        <v>192</v>
      </c>
      <c r="C189" s="72" t="s">
        <v>189</v>
      </c>
      <c r="D189" s="75">
        <v>-1730.6800000000003</v>
      </c>
    </row>
    <row r="190" spans="1:5" ht="15.6" x14ac:dyDescent="0.3">
      <c r="A190" s="62">
        <v>45931</v>
      </c>
      <c r="B190" s="72" t="s">
        <v>193</v>
      </c>
      <c r="C190" s="72" t="s">
        <v>189</v>
      </c>
      <c r="D190" s="75">
        <v>-415</v>
      </c>
    </row>
    <row r="191" spans="1:5" ht="15.6" x14ac:dyDescent="0.3">
      <c r="A191" s="62">
        <v>45931</v>
      </c>
      <c r="B191" s="72" t="s">
        <v>194</v>
      </c>
      <c r="C191" s="72" t="s">
        <v>189</v>
      </c>
      <c r="D191" s="75">
        <f>-44296.79+13149.48+95+80</f>
        <v>-30972.31</v>
      </c>
      <c r="E191" s="1" t="s">
        <v>195</v>
      </c>
    </row>
    <row r="192" spans="1:5" ht="15.6" x14ac:dyDescent="0.3">
      <c r="A192" s="62">
        <v>45938</v>
      </c>
      <c r="B192" s="72" t="s">
        <v>196</v>
      </c>
      <c r="C192" s="72" t="s">
        <v>197</v>
      </c>
      <c r="D192" s="75">
        <v>-3875</v>
      </c>
    </row>
    <row r="193" spans="1:5" ht="15.6" x14ac:dyDescent="0.3">
      <c r="A193" s="62">
        <v>45952</v>
      </c>
      <c r="B193" s="72" t="s">
        <v>198</v>
      </c>
      <c r="C193" s="72" t="s">
        <v>189</v>
      </c>
      <c r="D193" s="75">
        <v>-30000</v>
      </c>
    </row>
    <row r="194" spans="1:5" ht="15.6" x14ac:dyDescent="0.3">
      <c r="A194" s="62">
        <v>45957</v>
      </c>
      <c r="B194" s="64" t="s">
        <v>199</v>
      </c>
      <c r="C194" s="55" t="s">
        <v>197</v>
      </c>
      <c r="D194" s="53">
        <v>1500</v>
      </c>
    </row>
    <row r="195" spans="1:5" ht="15.6" x14ac:dyDescent="0.3">
      <c r="A195" s="62">
        <v>45962</v>
      </c>
      <c r="B195" s="72" t="s">
        <v>200</v>
      </c>
      <c r="C195" s="72" t="s">
        <v>189</v>
      </c>
      <c r="D195" s="75">
        <v>-2312.7700000000004</v>
      </c>
      <c r="E195" s="1" t="s">
        <v>201</v>
      </c>
    </row>
    <row r="196" spans="1:5" ht="15.6" x14ac:dyDescent="0.3">
      <c r="A196" s="62">
        <v>46113</v>
      </c>
      <c r="B196" s="72" t="s">
        <v>202</v>
      </c>
      <c r="C196" s="72" t="s">
        <v>189</v>
      </c>
      <c r="D196" s="75">
        <f>-82931.45+21.94+81356.05+342</f>
        <v>-1211.4599999999919</v>
      </c>
    </row>
    <row r="197" spans="1:5" ht="15.6" x14ac:dyDescent="0.3">
      <c r="A197" s="62">
        <v>46143</v>
      </c>
      <c r="B197" s="72" t="s">
        <v>203</v>
      </c>
      <c r="C197" s="72" t="s">
        <v>189</v>
      </c>
      <c r="D197" s="75">
        <f>-4163989.68+4160155.15+312</f>
        <v>-3522.5300000002608</v>
      </c>
    </row>
    <row r="198" spans="1:5" ht="15.6" x14ac:dyDescent="0.3">
      <c r="A198" s="76">
        <v>46184</v>
      </c>
      <c r="B198" s="74" t="s">
        <v>199</v>
      </c>
      <c r="C198" s="72" t="s">
        <v>197</v>
      </c>
      <c r="D198" s="75">
        <v>-1500</v>
      </c>
    </row>
    <row r="199" spans="1:5" ht="15.6" x14ac:dyDescent="0.3">
      <c r="A199" s="62">
        <v>46204</v>
      </c>
      <c r="B199" s="72" t="s">
        <v>232</v>
      </c>
      <c r="C199" s="72" t="s">
        <v>189</v>
      </c>
      <c r="D199" s="75">
        <v>-4894.62</v>
      </c>
    </row>
    <row r="200" spans="1:5" ht="15.6" x14ac:dyDescent="0.3">
      <c r="A200" s="62">
        <v>46204</v>
      </c>
      <c r="B200" s="72" t="s">
        <v>233</v>
      </c>
      <c r="C200" s="72" t="s">
        <v>189</v>
      </c>
      <c r="D200" s="75">
        <v>-19437</v>
      </c>
    </row>
    <row r="201" spans="1:5" ht="15.6" x14ac:dyDescent="0.3">
      <c r="A201" s="62">
        <v>46204</v>
      </c>
      <c r="B201" s="72" t="s">
        <v>234</v>
      </c>
      <c r="C201" s="72" t="s">
        <v>189</v>
      </c>
      <c r="D201" s="75">
        <v>-7632</v>
      </c>
    </row>
    <row r="202" spans="1:5" ht="15.6" x14ac:dyDescent="0.3">
      <c r="A202" s="62">
        <v>46204</v>
      </c>
      <c r="B202" s="72" t="s">
        <v>235</v>
      </c>
      <c r="C202" s="72" t="s">
        <v>189</v>
      </c>
      <c r="D202" s="75">
        <f>-13482.51+12682.51</f>
        <v>-800</v>
      </c>
    </row>
    <row r="203" spans="1:5" ht="16.2" thickBot="1" x14ac:dyDescent="0.35">
      <c r="A203" s="62"/>
      <c r="B203" s="72"/>
      <c r="C203" s="72"/>
      <c r="D203" s="75"/>
    </row>
    <row r="204" spans="1:5" ht="13.8" thickBot="1" x14ac:dyDescent="0.3">
      <c r="C204" s="19"/>
      <c r="D204" s="41">
        <f>SUM(D5:D203)</f>
        <v>-820024.10000000114</v>
      </c>
    </row>
    <row r="205" spans="1:5" ht="13.8" thickTop="1" x14ac:dyDescent="0.25">
      <c r="B205" s="1" t="s">
        <v>208</v>
      </c>
      <c r="D205" s="42">
        <f>D1-D204</f>
        <v>1.1641532182693481E-9</v>
      </c>
    </row>
    <row r="206" spans="1:5" ht="14.4" x14ac:dyDescent="0.3">
      <c r="A206"/>
      <c r="B206" s="43" t="s">
        <v>209</v>
      </c>
      <c r="C206" s="43"/>
      <c r="D206"/>
    </row>
    <row r="207" spans="1:5" x14ac:dyDescent="0.25">
      <c r="A207" s="44" t="s">
        <v>210</v>
      </c>
      <c r="B207" s="44" t="s">
        <v>211</v>
      </c>
      <c r="C207" s="44" t="s">
        <v>212</v>
      </c>
      <c r="D207" s="45" t="s">
        <v>213</v>
      </c>
    </row>
    <row r="208" spans="1:5" ht="20.399999999999999" x14ac:dyDescent="0.25">
      <c r="A208" s="46" t="s">
        <v>214</v>
      </c>
      <c r="B208" s="46" t="s">
        <v>1</v>
      </c>
      <c r="C208" s="48">
        <v>46229</v>
      </c>
      <c r="D208" s="47">
        <v>-820024.1</v>
      </c>
    </row>
    <row r="210" spans="1:4" x14ac:dyDescent="0.25">
      <c r="B210" s="1" t="s">
        <v>216</v>
      </c>
    </row>
    <row r="211" spans="1:4" ht="14.4" x14ac:dyDescent="0.3">
      <c r="A211" s="40">
        <v>46174</v>
      </c>
      <c r="B211" t="s">
        <v>204</v>
      </c>
      <c r="C211" s="1" t="s">
        <v>189</v>
      </c>
      <c r="D211" s="37">
        <v>-21082.9</v>
      </c>
    </row>
    <row r="212" spans="1:4" ht="14.4" x14ac:dyDescent="0.3">
      <c r="A212" s="40">
        <v>46174</v>
      </c>
      <c r="B212" t="s">
        <v>205</v>
      </c>
      <c r="C212" s="1" t="s">
        <v>189</v>
      </c>
      <c r="D212" s="37">
        <v>-20890.12</v>
      </c>
    </row>
    <row r="213" spans="1:4" x14ac:dyDescent="0.25">
      <c r="A213" s="24">
        <v>46174</v>
      </c>
      <c r="B213" s="1" t="s">
        <v>206</v>
      </c>
      <c r="C213" s="1" t="s">
        <v>189</v>
      </c>
      <c r="D213" s="37">
        <v>-2750.44</v>
      </c>
    </row>
    <row r="214" spans="1:4" ht="14.4" x14ac:dyDescent="0.3">
      <c r="A214" s="40">
        <v>46174</v>
      </c>
      <c r="B214" t="s">
        <v>207</v>
      </c>
      <c r="C214" s="1" t="s">
        <v>189</v>
      </c>
      <c r="D214" s="37">
        <v>-130520.05</v>
      </c>
    </row>
    <row r="215" spans="1:4" x14ac:dyDescent="0.25">
      <c r="A215" s="24"/>
      <c r="C215" s="1"/>
      <c r="D215" s="37"/>
    </row>
    <row r="216" spans="1:4" x14ac:dyDescent="0.25">
      <c r="A216" s="24"/>
      <c r="C216" s="1"/>
      <c r="D216" s="37"/>
    </row>
    <row r="217" spans="1:4" x14ac:dyDescent="0.25">
      <c r="A217" s="24"/>
      <c r="C217" s="1"/>
      <c r="D217" s="37"/>
    </row>
    <row r="218" spans="1:4" x14ac:dyDescent="0.25">
      <c r="A218" s="24"/>
      <c r="C218" s="1"/>
      <c r="D218" s="37"/>
    </row>
    <row r="219" spans="1:4" x14ac:dyDescent="0.25">
      <c r="A219" s="24"/>
      <c r="C219" s="1"/>
      <c r="D219" s="37"/>
    </row>
    <row r="220" spans="1:4" x14ac:dyDescent="0.25">
      <c r="A220" s="24"/>
      <c r="C220" s="1"/>
      <c r="D220" s="37"/>
    </row>
    <row r="221" spans="1:4" x14ac:dyDescent="0.25">
      <c r="A221" s="24"/>
      <c r="C221" s="1"/>
      <c r="D221" s="37"/>
    </row>
    <row r="222" spans="1:4" x14ac:dyDescent="0.25">
      <c r="A222" s="24"/>
      <c r="C222" s="1"/>
      <c r="D222" s="37"/>
    </row>
    <row r="223" spans="1:4" x14ac:dyDescent="0.25">
      <c r="A223" s="24"/>
      <c r="C223" s="1"/>
      <c r="D223" s="37"/>
    </row>
    <row r="224" spans="1:4" x14ac:dyDescent="0.25">
      <c r="A224" s="24"/>
      <c r="C224" s="1"/>
      <c r="D224" s="37"/>
    </row>
    <row r="225" spans="1:4" x14ac:dyDescent="0.25">
      <c r="A225" s="24"/>
      <c r="C225" s="1"/>
      <c r="D225" s="37"/>
    </row>
    <row r="226" spans="1:4" x14ac:dyDescent="0.25">
      <c r="A226" s="24"/>
      <c r="C226" s="1"/>
      <c r="D226" s="37"/>
    </row>
    <row r="227" spans="1:4" x14ac:dyDescent="0.25">
      <c r="A227" s="24"/>
      <c r="C227" s="1"/>
      <c r="D227" s="37"/>
    </row>
    <row r="228" spans="1:4" x14ac:dyDescent="0.25">
      <c r="A228" s="24"/>
      <c r="C228" s="1"/>
      <c r="D228" s="37"/>
    </row>
    <row r="229" spans="1:4" x14ac:dyDescent="0.25">
      <c r="A229" s="24"/>
      <c r="C229" s="1"/>
      <c r="D229" s="37"/>
    </row>
    <row r="230" spans="1:4" x14ac:dyDescent="0.25">
      <c r="A230" s="24"/>
      <c r="C230" s="1"/>
      <c r="D230" s="37"/>
    </row>
    <row r="231" spans="1:4" x14ac:dyDescent="0.25">
      <c r="A231" s="24"/>
      <c r="C231" s="1"/>
      <c r="D231" s="37"/>
    </row>
    <row r="232" spans="1:4" x14ac:dyDescent="0.25">
      <c r="A232" s="24"/>
      <c r="C232" s="1"/>
      <c r="D232" s="37"/>
    </row>
    <row r="233" spans="1:4" x14ac:dyDescent="0.25">
      <c r="A233" s="24"/>
      <c r="C233" s="1"/>
      <c r="D233" s="37"/>
    </row>
    <row r="234" spans="1:4" x14ac:dyDescent="0.25">
      <c r="A234" s="24"/>
      <c r="C234" s="1"/>
      <c r="D234" s="37"/>
    </row>
    <row r="235" spans="1:4" x14ac:dyDescent="0.25">
      <c r="A235" s="24"/>
      <c r="C235" s="1"/>
      <c r="D235" s="37"/>
    </row>
    <row r="236" spans="1:4" x14ac:dyDescent="0.25">
      <c r="A236" s="24"/>
      <c r="B236" s="26"/>
      <c r="D236" s="16"/>
    </row>
    <row r="237" spans="1:4" x14ac:dyDescent="0.25">
      <c r="A237" s="24"/>
      <c r="C237" s="1"/>
      <c r="D237" s="37"/>
    </row>
    <row r="238" spans="1:4" x14ac:dyDescent="0.25">
      <c r="A238" s="24"/>
      <c r="C238" s="1"/>
      <c r="D238" s="37"/>
    </row>
    <row r="239" spans="1:4" x14ac:dyDescent="0.25">
      <c r="A239" s="24"/>
      <c r="C239" s="1"/>
      <c r="D239" s="37"/>
    </row>
    <row r="240" spans="1:4" x14ac:dyDescent="0.25">
      <c r="A240" s="24"/>
      <c r="C240" s="1"/>
      <c r="D240" s="37"/>
    </row>
    <row r="241" spans="1:4" x14ac:dyDescent="0.25">
      <c r="A241" s="24"/>
      <c r="C241" s="1"/>
      <c r="D241" s="37"/>
    </row>
  </sheetData>
  <autoFilter ref="A1:E197" xr:uid="{17AC83F8-2E35-4C5E-85D7-D8D781D66155}"/>
  <dataConsolidate/>
  <pageMargins left="0.5" right="0.5" top="0.5" bottom="0.5" header="0" footer="0"/>
  <pageSetup scale="80" orientation="portrait" r:id="rId1"/>
  <headerFooter>
    <oddHeader>&amp;C&amp;"Times New Roman,Bold"&amp;10University of Maryland
Central Billing Lockbox Reconciliation
____________________________________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3171A-D8E3-4454-9916-E075F30CE00F}">
  <dimension ref="A1:K30"/>
  <sheetViews>
    <sheetView workbookViewId="0">
      <pane ySplit="1" topLeftCell="A11" activePane="bottomLeft" state="frozen"/>
      <selection pane="bottomLeft" activeCell="L26" sqref="L26"/>
    </sheetView>
  </sheetViews>
  <sheetFormatPr defaultColWidth="9.109375" defaultRowHeight="14.4" x14ac:dyDescent="0.3"/>
  <cols>
    <col min="1" max="1" width="11.5546875" style="78" bestFit="1" customWidth="1"/>
    <col min="2" max="2" width="13.109375" style="78" bestFit="1" customWidth="1"/>
    <col min="3" max="3" width="12" style="78" customWidth="1"/>
    <col min="4" max="4" width="19.88671875" style="78" bestFit="1" customWidth="1"/>
    <col min="5" max="6" width="0" style="78" hidden="1" customWidth="1"/>
    <col min="7" max="8" width="11.5546875" style="78" bestFit="1" customWidth="1"/>
    <col min="9" max="9" width="9.109375" style="78"/>
    <col min="10" max="10" width="21.109375" style="78" bestFit="1" customWidth="1"/>
    <col min="11" max="16384" width="9.109375" style="78"/>
  </cols>
  <sheetData>
    <row r="1" spans="1:11" x14ac:dyDescent="0.3">
      <c r="A1" s="78" t="s">
        <v>257</v>
      </c>
      <c r="B1" s="78" t="s">
        <v>256</v>
      </c>
      <c r="C1" s="78" t="s">
        <v>255</v>
      </c>
      <c r="D1" s="78" t="s">
        <v>254</v>
      </c>
      <c r="E1" s="78" t="s">
        <v>253</v>
      </c>
      <c r="F1" s="78" t="s">
        <v>252</v>
      </c>
      <c r="G1" s="78" t="s">
        <v>251</v>
      </c>
      <c r="H1" s="78" t="s">
        <v>250</v>
      </c>
      <c r="I1" s="78" t="s">
        <v>211</v>
      </c>
      <c r="J1" s="78" t="s">
        <v>249</v>
      </c>
      <c r="K1" s="78" t="s">
        <v>212</v>
      </c>
    </row>
    <row r="2" spans="1:11" x14ac:dyDescent="0.3">
      <c r="A2" s="78" t="s">
        <v>239</v>
      </c>
      <c r="B2" s="78" t="s">
        <v>238</v>
      </c>
      <c r="C2" s="80">
        <v>46204</v>
      </c>
      <c r="D2" s="78" t="s">
        <v>204</v>
      </c>
      <c r="F2" s="78">
        <v>21082.9</v>
      </c>
      <c r="G2" s="82">
        <v>21082.9</v>
      </c>
      <c r="H2" s="81"/>
      <c r="I2" s="78" t="s">
        <v>1</v>
      </c>
      <c r="J2" s="78" t="s">
        <v>197</v>
      </c>
      <c r="K2" s="78" t="s">
        <v>236</v>
      </c>
    </row>
    <row r="3" spans="1:11" x14ac:dyDescent="0.3">
      <c r="A3" s="78" t="s">
        <v>239</v>
      </c>
      <c r="B3" s="78" t="s">
        <v>240</v>
      </c>
      <c r="C3" s="80">
        <v>46204</v>
      </c>
      <c r="D3" s="78" t="s">
        <v>232</v>
      </c>
      <c r="E3" s="78">
        <v>4894.62</v>
      </c>
      <c r="G3" s="81"/>
      <c r="H3" s="81">
        <v>4894.62</v>
      </c>
      <c r="I3" s="78" t="s">
        <v>1</v>
      </c>
      <c r="J3" s="78" t="s">
        <v>189</v>
      </c>
      <c r="K3" s="78" t="s">
        <v>236</v>
      </c>
    </row>
    <row r="4" spans="1:11" x14ac:dyDescent="0.3">
      <c r="A4" s="78" t="s">
        <v>239</v>
      </c>
      <c r="B4" s="78" t="s">
        <v>240</v>
      </c>
      <c r="C4" s="80">
        <v>46204</v>
      </c>
      <c r="D4" s="78" t="s">
        <v>233</v>
      </c>
      <c r="E4" s="78">
        <v>19437</v>
      </c>
      <c r="G4" s="81"/>
      <c r="H4" s="81">
        <v>19437</v>
      </c>
      <c r="I4" s="78" t="s">
        <v>1</v>
      </c>
      <c r="J4" s="78" t="s">
        <v>189</v>
      </c>
      <c r="K4" s="78" t="s">
        <v>236</v>
      </c>
    </row>
    <row r="5" spans="1:11" x14ac:dyDescent="0.3">
      <c r="A5" s="78" t="s">
        <v>239</v>
      </c>
      <c r="B5" s="78" t="s">
        <v>240</v>
      </c>
      <c r="C5" s="80">
        <v>46204</v>
      </c>
      <c r="D5" s="78" t="s">
        <v>248</v>
      </c>
      <c r="E5" s="78">
        <v>5292.4</v>
      </c>
      <c r="G5" s="79"/>
      <c r="H5" s="79">
        <v>5292.4</v>
      </c>
      <c r="I5" s="78" t="s">
        <v>1</v>
      </c>
      <c r="J5" s="78" t="s">
        <v>189</v>
      </c>
      <c r="K5" s="78" t="s">
        <v>236</v>
      </c>
    </row>
    <row r="6" spans="1:11" x14ac:dyDescent="0.3">
      <c r="A6" s="78" t="s">
        <v>239</v>
      </c>
      <c r="B6" s="78" t="s">
        <v>240</v>
      </c>
      <c r="C6" s="80">
        <v>46233</v>
      </c>
      <c r="D6" s="78" t="s">
        <v>248</v>
      </c>
      <c r="F6" s="78">
        <v>0.02</v>
      </c>
      <c r="G6" s="79">
        <v>0.02</v>
      </c>
      <c r="H6" s="79"/>
      <c r="I6" s="78" t="s">
        <v>1</v>
      </c>
      <c r="J6" s="78" t="s">
        <v>189</v>
      </c>
      <c r="K6" s="78" t="s">
        <v>236</v>
      </c>
    </row>
    <row r="7" spans="1:11" x14ac:dyDescent="0.3">
      <c r="A7" s="78" t="s">
        <v>239</v>
      </c>
      <c r="B7" s="78" t="s">
        <v>238</v>
      </c>
      <c r="C7" s="80">
        <v>46233</v>
      </c>
      <c r="D7" s="78" t="s">
        <v>248</v>
      </c>
      <c r="F7" s="78">
        <v>5292.38</v>
      </c>
      <c r="G7" s="79">
        <v>5292.38</v>
      </c>
      <c r="H7" s="79"/>
      <c r="I7" s="78" t="s">
        <v>1</v>
      </c>
      <c r="J7" s="78" t="s">
        <v>197</v>
      </c>
      <c r="K7" s="78" t="s">
        <v>236</v>
      </c>
    </row>
    <row r="8" spans="1:11" x14ac:dyDescent="0.3">
      <c r="A8" s="78" t="s">
        <v>239</v>
      </c>
      <c r="B8" s="78" t="s">
        <v>240</v>
      </c>
      <c r="C8" s="80">
        <v>46204</v>
      </c>
      <c r="D8" s="78" t="s">
        <v>234</v>
      </c>
      <c r="E8" s="78">
        <v>7632</v>
      </c>
      <c r="G8" s="81"/>
      <c r="H8" s="81">
        <v>7632</v>
      </c>
      <c r="I8" s="78" t="s">
        <v>1</v>
      </c>
      <c r="J8" s="78" t="s">
        <v>189</v>
      </c>
      <c r="K8" s="78" t="s">
        <v>236</v>
      </c>
    </row>
    <row r="9" spans="1:11" x14ac:dyDescent="0.3">
      <c r="A9" s="78" t="s">
        <v>239</v>
      </c>
      <c r="B9" s="78" t="s">
        <v>238</v>
      </c>
      <c r="C9" s="80">
        <v>46205</v>
      </c>
      <c r="D9" s="78" t="s">
        <v>205</v>
      </c>
      <c r="F9" s="78">
        <v>20890.12</v>
      </c>
      <c r="G9" s="82">
        <v>20890.12</v>
      </c>
      <c r="H9" s="81"/>
      <c r="I9" s="78" t="s">
        <v>1</v>
      </c>
      <c r="J9" s="78" t="s">
        <v>197</v>
      </c>
      <c r="K9" s="78" t="s">
        <v>236</v>
      </c>
    </row>
    <row r="10" spans="1:11" x14ac:dyDescent="0.3">
      <c r="A10" s="78" t="s">
        <v>239</v>
      </c>
      <c r="B10" s="78" t="s">
        <v>240</v>
      </c>
      <c r="C10" s="80">
        <v>46204</v>
      </c>
      <c r="D10" s="78" t="s">
        <v>247</v>
      </c>
      <c r="E10" s="78">
        <v>30740</v>
      </c>
      <c r="G10" s="79"/>
      <c r="H10" s="79">
        <v>30740</v>
      </c>
      <c r="I10" s="78" t="s">
        <v>1</v>
      </c>
      <c r="J10" s="78" t="s">
        <v>189</v>
      </c>
      <c r="K10" s="78" t="s">
        <v>236</v>
      </c>
    </row>
    <row r="11" spans="1:11" x14ac:dyDescent="0.3">
      <c r="A11" s="78" t="s">
        <v>239</v>
      </c>
      <c r="B11" s="78" t="s">
        <v>238</v>
      </c>
      <c r="C11" s="80">
        <v>46218</v>
      </c>
      <c r="D11" s="78" t="s">
        <v>247</v>
      </c>
      <c r="F11" s="78">
        <v>30740</v>
      </c>
      <c r="G11" s="79">
        <v>30740</v>
      </c>
      <c r="H11" s="79"/>
      <c r="I11" s="78" t="s">
        <v>1</v>
      </c>
      <c r="J11" s="78" t="s">
        <v>197</v>
      </c>
      <c r="K11" s="78" t="s">
        <v>236</v>
      </c>
    </row>
    <row r="12" spans="1:11" x14ac:dyDescent="0.3">
      <c r="A12" s="78" t="s">
        <v>239</v>
      </c>
      <c r="B12" s="78" t="s">
        <v>240</v>
      </c>
      <c r="C12" s="80">
        <v>46219</v>
      </c>
      <c r="D12" s="78" t="s">
        <v>206</v>
      </c>
      <c r="F12" s="78">
        <v>2750.44</v>
      </c>
      <c r="G12" s="82">
        <v>2750.44</v>
      </c>
      <c r="H12" s="81"/>
      <c r="I12" s="78" t="s">
        <v>1</v>
      </c>
      <c r="J12" s="78" t="s">
        <v>189</v>
      </c>
      <c r="K12" s="78" t="s">
        <v>236</v>
      </c>
    </row>
    <row r="13" spans="1:11" x14ac:dyDescent="0.3">
      <c r="A13" s="78" t="s">
        <v>239</v>
      </c>
      <c r="B13" s="78" t="s">
        <v>240</v>
      </c>
      <c r="C13" s="80">
        <v>46204</v>
      </c>
      <c r="D13" s="78" t="s">
        <v>246</v>
      </c>
      <c r="E13" s="78">
        <v>572</v>
      </c>
      <c r="G13" s="79"/>
      <c r="H13" s="79">
        <v>572</v>
      </c>
      <c r="I13" s="78" t="s">
        <v>1</v>
      </c>
      <c r="J13" s="78" t="s">
        <v>189</v>
      </c>
      <c r="K13" s="78" t="s">
        <v>236</v>
      </c>
    </row>
    <row r="14" spans="1:11" x14ac:dyDescent="0.3">
      <c r="A14" s="78" t="s">
        <v>239</v>
      </c>
      <c r="B14" s="78" t="s">
        <v>238</v>
      </c>
      <c r="C14" s="80">
        <v>46233</v>
      </c>
      <c r="D14" s="78" t="s">
        <v>246</v>
      </c>
      <c r="F14" s="78">
        <v>572</v>
      </c>
      <c r="G14" s="79">
        <v>572</v>
      </c>
      <c r="H14" s="79"/>
      <c r="I14" s="78" t="s">
        <v>1</v>
      </c>
      <c r="J14" s="78" t="s">
        <v>197</v>
      </c>
      <c r="K14" s="78" t="s">
        <v>236</v>
      </c>
    </row>
    <row r="15" spans="1:11" x14ac:dyDescent="0.3">
      <c r="A15" s="78" t="s">
        <v>239</v>
      </c>
      <c r="B15" s="78" t="s">
        <v>238</v>
      </c>
      <c r="C15" s="80">
        <v>46234</v>
      </c>
      <c r="D15" s="78" t="s">
        <v>207</v>
      </c>
      <c r="F15" s="78">
        <v>130520.05</v>
      </c>
      <c r="G15" s="82">
        <v>130520.05</v>
      </c>
      <c r="H15" s="81"/>
      <c r="I15" s="78" t="s">
        <v>1</v>
      </c>
      <c r="J15" s="78" t="s">
        <v>197</v>
      </c>
      <c r="K15" s="78" t="s">
        <v>236</v>
      </c>
    </row>
    <row r="16" spans="1:11" x14ac:dyDescent="0.3">
      <c r="A16" s="78" t="s">
        <v>239</v>
      </c>
      <c r="B16" s="78" t="s">
        <v>240</v>
      </c>
      <c r="C16" s="80">
        <v>46204</v>
      </c>
      <c r="D16" s="78" t="s">
        <v>245</v>
      </c>
      <c r="E16" s="78">
        <v>4496.92</v>
      </c>
      <c r="G16" s="79"/>
      <c r="H16" s="79">
        <v>4496.92</v>
      </c>
      <c r="I16" s="78" t="s">
        <v>1</v>
      </c>
      <c r="J16" s="78" t="s">
        <v>189</v>
      </c>
      <c r="K16" s="78" t="s">
        <v>236</v>
      </c>
    </row>
    <row r="17" spans="1:11" x14ac:dyDescent="0.3">
      <c r="A17" s="78" t="s">
        <v>239</v>
      </c>
      <c r="B17" s="78" t="s">
        <v>240</v>
      </c>
      <c r="C17" s="80">
        <v>46230</v>
      </c>
      <c r="D17" s="78" t="s">
        <v>245</v>
      </c>
      <c r="F17" s="78">
        <v>3010.92</v>
      </c>
      <c r="G17" s="79">
        <v>3010.92</v>
      </c>
      <c r="H17" s="79"/>
      <c r="I17" s="78" t="s">
        <v>1</v>
      </c>
      <c r="J17" s="78" t="s">
        <v>189</v>
      </c>
      <c r="K17" s="78" t="s">
        <v>236</v>
      </c>
    </row>
    <row r="18" spans="1:11" x14ac:dyDescent="0.3">
      <c r="A18" s="78" t="s">
        <v>239</v>
      </c>
      <c r="B18" s="78" t="s">
        <v>238</v>
      </c>
      <c r="C18" s="80">
        <v>46230</v>
      </c>
      <c r="D18" s="78" t="s">
        <v>245</v>
      </c>
      <c r="F18" s="78">
        <v>1486</v>
      </c>
      <c r="G18" s="79">
        <v>1486</v>
      </c>
      <c r="H18" s="79"/>
      <c r="I18" s="78" t="s">
        <v>1</v>
      </c>
      <c r="J18" s="78" t="s">
        <v>197</v>
      </c>
      <c r="K18" s="78" t="s">
        <v>236</v>
      </c>
    </row>
    <row r="19" spans="1:11" x14ac:dyDescent="0.3">
      <c r="A19" s="78" t="s">
        <v>239</v>
      </c>
      <c r="B19" s="78" t="s">
        <v>240</v>
      </c>
      <c r="C19" s="80">
        <v>46204</v>
      </c>
      <c r="D19" s="78" t="s">
        <v>244</v>
      </c>
      <c r="E19" s="78">
        <v>123377</v>
      </c>
      <c r="G19" s="79"/>
      <c r="H19" s="79">
        <v>123377</v>
      </c>
      <c r="I19" s="78" t="s">
        <v>1</v>
      </c>
      <c r="J19" s="78" t="s">
        <v>189</v>
      </c>
      <c r="K19" s="78" t="s">
        <v>236</v>
      </c>
    </row>
    <row r="20" spans="1:11" x14ac:dyDescent="0.3">
      <c r="A20" s="78" t="s">
        <v>239</v>
      </c>
      <c r="B20" s="78" t="s">
        <v>238</v>
      </c>
      <c r="C20" s="80">
        <v>46216</v>
      </c>
      <c r="D20" s="78" t="s">
        <v>244</v>
      </c>
      <c r="F20" s="78">
        <v>123377</v>
      </c>
      <c r="G20" s="79">
        <v>123377</v>
      </c>
      <c r="H20" s="79"/>
      <c r="I20" s="78" t="s">
        <v>1</v>
      </c>
      <c r="J20" s="78" t="s">
        <v>197</v>
      </c>
      <c r="K20" s="78" t="s">
        <v>236</v>
      </c>
    </row>
    <row r="21" spans="1:11" x14ac:dyDescent="0.3">
      <c r="A21" s="78" t="s">
        <v>239</v>
      </c>
      <c r="B21" s="78" t="s">
        <v>240</v>
      </c>
      <c r="C21" s="80">
        <v>46204</v>
      </c>
      <c r="D21" s="78" t="s">
        <v>243</v>
      </c>
      <c r="E21" s="78">
        <v>52450.29</v>
      </c>
      <c r="G21" s="79"/>
      <c r="H21" s="79">
        <v>52450.29</v>
      </c>
      <c r="I21" s="78" t="s">
        <v>1</v>
      </c>
      <c r="J21" s="78" t="s">
        <v>189</v>
      </c>
      <c r="K21" s="78" t="s">
        <v>236</v>
      </c>
    </row>
    <row r="22" spans="1:11" x14ac:dyDescent="0.3">
      <c r="A22" s="78" t="s">
        <v>239</v>
      </c>
      <c r="B22" s="78" t="s">
        <v>238</v>
      </c>
      <c r="C22" s="80">
        <v>46224</v>
      </c>
      <c r="D22" s="78" t="s">
        <v>243</v>
      </c>
      <c r="F22" s="78">
        <v>52450.29</v>
      </c>
      <c r="G22" s="79">
        <v>52450.29</v>
      </c>
      <c r="H22" s="79"/>
      <c r="I22" s="78" t="s">
        <v>1</v>
      </c>
      <c r="J22" s="78" t="s">
        <v>197</v>
      </c>
      <c r="K22" s="78" t="s">
        <v>236</v>
      </c>
    </row>
    <row r="23" spans="1:11" x14ac:dyDescent="0.3">
      <c r="A23" s="78" t="s">
        <v>239</v>
      </c>
      <c r="B23" s="78" t="s">
        <v>240</v>
      </c>
      <c r="C23" s="80">
        <v>46204</v>
      </c>
      <c r="D23" s="78" t="s">
        <v>242</v>
      </c>
      <c r="E23" s="78">
        <v>450</v>
      </c>
      <c r="G23" s="79"/>
      <c r="H23" s="79">
        <v>450</v>
      </c>
      <c r="I23" s="78" t="s">
        <v>1</v>
      </c>
      <c r="J23" s="78" t="s">
        <v>189</v>
      </c>
      <c r="K23" s="78" t="s">
        <v>236</v>
      </c>
    </row>
    <row r="24" spans="1:11" x14ac:dyDescent="0.3">
      <c r="A24" s="78" t="s">
        <v>239</v>
      </c>
      <c r="B24" s="78" t="s">
        <v>238</v>
      </c>
      <c r="C24" s="80">
        <v>46226</v>
      </c>
      <c r="D24" s="78" t="s">
        <v>242</v>
      </c>
      <c r="F24" s="78">
        <v>450</v>
      </c>
      <c r="G24" s="79">
        <v>450</v>
      </c>
      <c r="H24" s="79"/>
      <c r="I24" s="78" t="s">
        <v>1</v>
      </c>
      <c r="J24" s="78" t="s">
        <v>197</v>
      </c>
      <c r="K24" s="78" t="s">
        <v>236</v>
      </c>
    </row>
    <row r="25" spans="1:11" x14ac:dyDescent="0.3">
      <c r="A25" s="78" t="s">
        <v>239</v>
      </c>
      <c r="B25" s="78" t="s">
        <v>240</v>
      </c>
      <c r="C25" s="80">
        <v>46204</v>
      </c>
      <c r="D25" s="78" t="s">
        <v>235</v>
      </c>
      <c r="E25" s="78">
        <v>13482.51</v>
      </c>
      <c r="G25" s="81"/>
      <c r="H25" s="81">
        <v>13482.51</v>
      </c>
      <c r="I25" s="78" t="s">
        <v>1</v>
      </c>
      <c r="J25" s="78" t="s">
        <v>189</v>
      </c>
      <c r="K25" s="78" t="s">
        <v>236</v>
      </c>
    </row>
    <row r="26" spans="1:11" x14ac:dyDescent="0.3">
      <c r="A26" s="78" t="s">
        <v>239</v>
      </c>
      <c r="B26" s="78" t="s">
        <v>238</v>
      </c>
      <c r="C26" s="80">
        <v>46211</v>
      </c>
      <c r="D26" s="78" t="s">
        <v>235</v>
      </c>
      <c r="F26" s="78">
        <v>12682.51</v>
      </c>
      <c r="G26" s="81">
        <v>12682.51</v>
      </c>
      <c r="H26" s="81"/>
      <c r="I26" s="78" t="s">
        <v>1</v>
      </c>
      <c r="J26" s="78" t="s">
        <v>197</v>
      </c>
      <c r="K26" s="78" t="s">
        <v>236</v>
      </c>
    </row>
    <row r="27" spans="1:11" x14ac:dyDescent="0.3">
      <c r="A27" s="78" t="s">
        <v>239</v>
      </c>
      <c r="B27" s="78" t="s">
        <v>240</v>
      </c>
      <c r="C27" s="80">
        <v>46204</v>
      </c>
      <c r="D27" s="78" t="s">
        <v>241</v>
      </c>
      <c r="E27" s="78">
        <v>16780</v>
      </c>
      <c r="G27" s="79"/>
      <c r="H27" s="79">
        <v>16780</v>
      </c>
      <c r="I27" s="78" t="s">
        <v>1</v>
      </c>
      <c r="J27" s="78" t="s">
        <v>189</v>
      </c>
      <c r="K27" s="78" t="s">
        <v>236</v>
      </c>
    </row>
    <row r="28" spans="1:11" x14ac:dyDescent="0.3">
      <c r="A28" s="78" t="s">
        <v>239</v>
      </c>
      <c r="B28" s="78" t="s">
        <v>238</v>
      </c>
      <c r="C28" s="80">
        <v>46230</v>
      </c>
      <c r="D28" s="78" t="s">
        <v>241</v>
      </c>
      <c r="F28" s="78">
        <v>16780</v>
      </c>
      <c r="G28" s="79">
        <v>16780</v>
      </c>
      <c r="H28" s="79"/>
      <c r="I28" s="78" t="s">
        <v>1</v>
      </c>
      <c r="J28" s="78" t="s">
        <v>197</v>
      </c>
      <c r="K28" s="78" t="s">
        <v>236</v>
      </c>
    </row>
    <row r="29" spans="1:11" x14ac:dyDescent="0.3">
      <c r="A29" s="78" t="s">
        <v>239</v>
      </c>
      <c r="B29" s="78" t="s">
        <v>240</v>
      </c>
      <c r="C29" s="80">
        <v>46204</v>
      </c>
      <c r="D29" s="78" t="s">
        <v>237</v>
      </c>
      <c r="E29" s="78">
        <v>357</v>
      </c>
      <c r="G29" s="79"/>
      <c r="H29" s="79">
        <v>357</v>
      </c>
      <c r="I29" s="78" t="s">
        <v>1</v>
      </c>
      <c r="J29" s="78" t="s">
        <v>189</v>
      </c>
      <c r="K29" s="78" t="s">
        <v>236</v>
      </c>
    </row>
    <row r="30" spans="1:11" x14ac:dyDescent="0.3">
      <c r="A30" s="78" t="s">
        <v>239</v>
      </c>
      <c r="B30" s="78" t="s">
        <v>238</v>
      </c>
      <c r="C30" s="80">
        <v>46224</v>
      </c>
      <c r="D30" s="78" t="s">
        <v>237</v>
      </c>
      <c r="F30" s="78">
        <v>357</v>
      </c>
      <c r="G30" s="79">
        <v>357</v>
      </c>
      <c r="H30" s="79"/>
      <c r="I30" s="78" t="s">
        <v>1</v>
      </c>
      <c r="J30" s="78" t="s">
        <v>197</v>
      </c>
      <c r="K30" s="78" t="s">
        <v>236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9C3A9-D31A-4289-B2A1-291185E6E0D6}">
  <dimension ref="A1:H240"/>
  <sheetViews>
    <sheetView zoomScaleNormal="100" workbookViewId="0">
      <pane xSplit="1" ySplit="4" topLeftCell="B184" activePane="bottomRight" state="frozen"/>
      <selection pane="topRight" activeCell="B1" sqref="B1"/>
      <selection pane="bottomLeft" activeCell="A5" sqref="A5"/>
      <selection pane="bottomRight" activeCell="E214" sqref="E214"/>
    </sheetView>
  </sheetViews>
  <sheetFormatPr defaultColWidth="10.33203125" defaultRowHeight="13.2" x14ac:dyDescent="0.25"/>
  <cols>
    <col min="1" max="1" width="9.6640625" style="1" customWidth="1"/>
    <col min="2" max="2" width="37.44140625" style="1" customWidth="1"/>
    <col min="3" max="3" width="26.44140625" style="12" bestFit="1" customWidth="1"/>
    <col min="4" max="4" width="13.44140625" style="42" customWidth="1"/>
    <col min="5" max="5" width="38.44140625" style="1" bestFit="1" customWidth="1"/>
    <col min="6" max="6" width="15.33203125" style="1" bestFit="1" customWidth="1"/>
    <col min="7" max="7" width="16" style="1" bestFit="1" customWidth="1"/>
    <col min="8" max="8" width="8.6640625" style="1" bestFit="1" customWidth="1"/>
    <col min="9" max="16384" width="10.33203125" style="1"/>
  </cols>
  <sheetData>
    <row r="1" spans="1:4" ht="13.8" x14ac:dyDescent="0.3">
      <c r="B1" s="2" t="s">
        <v>0</v>
      </c>
      <c r="C1" s="3"/>
      <c r="D1" s="4">
        <v>-962503.99</v>
      </c>
    </row>
    <row r="2" spans="1:4" x14ac:dyDescent="0.25">
      <c r="B2" s="5" t="s">
        <v>1</v>
      </c>
      <c r="C2" s="5"/>
      <c r="D2" s="6"/>
    </row>
    <row r="3" spans="1:4" x14ac:dyDescent="0.25">
      <c r="B3" s="2" t="s">
        <v>2</v>
      </c>
      <c r="C3" s="7"/>
      <c r="D3" s="6"/>
    </row>
    <row r="4" spans="1:4" s="12" customFormat="1" x14ac:dyDescent="0.25">
      <c r="A4" s="8" t="s">
        <v>3</v>
      </c>
      <c r="B4" s="9" t="s">
        <v>4</v>
      </c>
      <c r="C4" s="10" t="s">
        <v>5</v>
      </c>
      <c r="D4" s="11" t="s">
        <v>6</v>
      </c>
    </row>
    <row r="5" spans="1:4" s="12" customFormat="1" ht="13.8" x14ac:dyDescent="0.3">
      <c r="A5" s="13">
        <v>43738</v>
      </c>
      <c r="B5" s="14" t="s">
        <v>7</v>
      </c>
      <c r="C5" s="15"/>
      <c r="D5" s="4">
        <v>32923.410000000003</v>
      </c>
    </row>
    <row r="6" spans="1:4" s="12" customFormat="1" x14ac:dyDescent="0.25">
      <c r="A6" s="13">
        <v>43741</v>
      </c>
      <c r="B6" s="14" t="s">
        <v>8</v>
      </c>
      <c r="C6" s="15"/>
      <c r="D6" s="16">
        <v>72</v>
      </c>
    </row>
    <row r="7" spans="1:4" s="12" customFormat="1" ht="13.8" x14ac:dyDescent="0.3">
      <c r="A7" s="13">
        <v>43746</v>
      </c>
      <c r="B7" s="17" t="s">
        <v>9</v>
      </c>
      <c r="C7" s="12" t="s">
        <v>10</v>
      </c>
      <c r="D7" s="4">
        <v>-2500</v>
      </c>
    </row>
    <row r="8" spans="1:4" s="12" customFormat="1" ht="13.8" x14ac:dyDescent="0.3">
      <c r="A8" s="13">
        <v>43781</v>
      </c>
      <c r="B8" s="18" t="s">
        <v>11</v>
      </c>
      <c r="C8" s="19"/>
      <c r="D8" s="4">
        <v>3784.89</v>
      </c>
    </row>
    <row r="9" spans="1:4" s="12" customFormat="1" ht="13.8" x14ac:dyDescent="0.3">
      <c r="A9" s="13">
        <v>43809</v>
      </c>
      <c r="B9" s="17" t="s">
        <v>12</v>
      </c>
      <c r="C9" s="20" t="s">
        <v>10</v>
      </c>
      <c r="D9" s="4">
        <v>-797.24</v>
      </c>
    </row>
    <row r="10" spans="1:4" s="12" customFormat="1" ht="13.8" x14ac:dyDescent="0.3">
      <c r="A10" s="13">
        <v>43812</v>
      </c>
      <c r="B10" s="18" t="s">
        <v>13</v>
      </c>
      <c r="C10" s="19"/>
      <c r="D10" s="4">
        <v>4970.7299999999996</v>
      </c>
    </row>
    <row r="11" spans="1:4" s="12" customFormat="1" ht="13.8" x14ac:dyDescent="0.3">
      <c r="A11" s="13">
        <v>43861</v>
      </c>
      <c r="B11" s="18" t="s">
        <v>14</v>
      </c>
      <c r="C11" s="21"/>
      <c r="D11" s="4">
        <v>1712</v>
      </c>
    </row>
    <row r="12" spans="1:4" s="12" customFormat="1" ht="13.8" x14ac:dyDescent="0.3">
      <c r="A12" s="13">
        <v>43882</v>
      </c>
      <c r="B12" s="17" t="s">
        <v>15</v>
      </c>
      <c r="C12" s="19" t="s">
        <v>10</v>
      </c>
      <c r="D12" s="4">
        <v>-815.42</v>
      </c>
    </row>
    <row r="13" spans="1:4" s="12" customFormat="1" ht="13.8" x14ac:dyDescent="0.3">
      <c r="A13" s="13">
        <v>43937</v>
      </c>
      <c r="B13" s="17" t="s">
        <v>16</v>
      </c>
      <c r="C13" s="19" t="s">
        <v>17</v>
      </c>
      <c r="D13" s="4">
        <v>-14400</v>
      </c>
    </row>
    <row r="14" spans="1:4" s="12" customFormat="1" ht="13.8" x14ac:dyDescent="0.3">
      <c r="A14" s="13">
        <v>43993</v>
      </c>
      <c r="B14" s="17" t="s">
        <v>18</v>
      </c>
      <c r="C14" s="19" t="s">
        <v>10</v>
      </c>
      <c r="D14" s="4">
        <v>-52439.979999999894</v>
      </c>
    </row>
    <row r="15" spans="1:4" s="12" customFormat="1" ht="13.8" x14ac:dyDescent="0.3">
      <c r="A15" s="13">
        <v>44007</v>
      </c>
      <c r="B15" s="17" t="s">
        <v>19</v>
      </c>
      <c r="C15" s="19" t="s">
        <v>10</v>
      </c>
      <c r="D15" s="4">
        <v>-85819</v>
      </c>
    </row>
    <row r="16" spans="1:4" s="12" customFormat="1" x14ac:dyDescent="0.25">
      <c r="A16" s="22">
        <v>44011</v>
      </c>
      <c r="B16" s="23" t="s">
        <v>20</v>
      </c>
      <c r="C16" s="15" t="s">
        <v>10</v>
      </c>
      <c r="D16" s="16">
        <v>125564.9</v>
      </c>
    </row>
    <row r="17" spans="1:4" s="12" customFormat="1" ht="13.8" x14ac:dyDescent="0.3">
      <c r="A17" s="13">
        <v>44021</v>
      </c>
      <c r="B17" s="17" t="s">
        <v>21</v>
      </c>
      <c r="C17" s="19" t="s">
        <v>10</v>
      </c>
      <c r="D17" s="4">
        <v>-25120.31</v>
      </c>
    </row>
    <row r="18" spans="1:4" s="12" customFormat="1" ht="13.8" x14ac:dyDescent="0.3">
      <c r="A18" s="13">
        <v>44036</v>
      </c>
      <c r="B18" s="17" t="s">
        <v>22</v>
      </c>
      <c r="C18" s="19" t="s">
        <v>10</v>
      </c>
      <c r="D18" s="4">
        <v>-2635.5</v>
      </c>
    </row>
    <row r="19" spans="1:4" s="12" customFormat="1" ht="13.8" x14ac:dyDescent="0.3">
      <c r="A19" s="13">
        <v>44047</v>
      </c>
      <c r="B19" s="17" t="s">
        <v>23</v>
      </c>
      <c r="C19" s="19" t="s">
        <v>10</v>
      </c>
      <c r="D19" s="4">
        <v>-20000</v>
      </c>
    </row>
    <row r="20" spans="1:4" s="12" customFormat="1" ht="13.8" x14ac:dyDescent="0.3">
      <c r="A20" s="13">
        <v>44049</v>
      </c>
      <c r="B20" s="17" t="s">
        <v>24</v>
      </c>
      <c r="C20" s="19" t="s">
        <v>10</v>
      </c>
      <c r="D20" s="4">
        <v>-3269</v>
      </c>
    </row>
    <row r="21" spans="1:4" s="12" customFormat="1" ht="13.8" x14ac:dyDescent="0.3">
      <c r="A21" s="24">
        <v>44054</v>
      </c>
      <c r="B21" s="18" t="s">
        <v>25</v>
      </c>
      <c r="C21" s="15" t="s">
        <v>26</v>
      </c>
      <c r="D21" s="4">
        <v>691</v>
      </c>
    </row>
    <row r="22" spans="1:4" s="12" customFormat="1" ht="13.8" x14ac:dyDescent="0.3">
      <c r="A22" s="13">
        <v>44054</v>
      </c>
      <c r="B22" s="17" t="s">
        <v>27</v>
      </c>
      <c r="C22" s="19" t="s">
        <v>28</v>
      </c>
      <c r="D22" s="4">
        <v>-50000</v>
      </c>
    </row>
    <row r="23" spans="1:4" s="12" customFormat="1" ht="13.8" x14ac:dyDescent="0.3">
      <c r="A23" s="13">
        <v>44056</v>
      </c>
      <c r="B23" s="17" t="s">
        <v>29</v>
      </c>
      <c r="C23" s="19" t="s">
        <v>10</v>
      </c>
      <c r="D23" s="4">
        <v>-1815.46</v>
      </c>
    </row>
    <row r="24" spans="1:4" s="12" customFormat="1" ht="13.8" x14ac:dyDescent="0.3">
      <c r="A24" s="13">
        <v>44063</v>
      </c>
      <c r="B24" s="17" t="s">
        <v>30</v>
      </c>
      <c r="C24" s="19" t="s">
        <v>10</v>
      </c>
      <c r="D24" s="4">
        <v>-7315.67</v>
      </c>
    </row>
    <row r="25" spans="1:4" s="12" customFormat="1" ht="13.8" x14ac:dyDescent="0.3">
      <c r="A25" s="24">
        <v>44067</v>
      </c>
      <c r="B25" s="18" t="s">
        <v>31</v>
      </c>
      <c r="C25" s="15" t="s">
        <v>10</v>
      </c>
      <c r="D25" s="4">
        <v>1597.46</v>
      </c>
    </row>
    <row r="26" spans="1:4" s="12" customFormat="1" x14ac:dyDescent="0.25">
      <c r="A26" s="24">
        <v>44070</v>
      </c>
      <c r="B26" s="18" t="s">
        <v>32</v>
      </c>
      <c r="C26" s="15" t="s">
        <v>26</v>
      </c>
      <c r="D26" s="16">
        <v>52</v>
      </c>
    </row>
    <row r="27" spans="1:4" s="12" customFormat="1" ht="13.8" x14ac:dyDescent="0.3">
      <c r="A27" s="13">
        <v>44077</v>
      </c>
      <c r="B27" s="17" t="s">
        <v>33</v>
      </c>
      <c r="C27" s="19" t="s">
        <v>10</v>
      </c>
      <c r="D27" s="4">
        <v>-0.03</v>
      </c>
    </row>
    <row r="28" spans="1:4" s="12" customFormat="1" ht="13.8" x14ac:dyDescent="0.3">
      <c r="A28" s="25">
        <v>44089</v>
      </c>
      <c r="B28" s="26" t="s">
        <v>34</v>
      </c>
      <c r="C28" s="27" t="s">
        <v>26</v>
      </c>
      <c r="D28" s="4">
        <v>1000</v>
      </c>
    </row>
    <row r="29" spans="1:4" s="12" customFormat="1" ht="13.8" x14ac:dyDescent="0.3">
      <c r="A29" s="13">
        <v>44091</v>
      </c>
      <c r="B29" s="17" t="s">
        <v>35</v>
      </c>
      <c r="C29" s="19" t="s">
        <v>10</v>
      </c>
      <c r="D29" s="4">
        <v>-1355.32</v>
      </c>
    </row>
    <row r="30" spans="1:4" s="12" customFormat="1" ht="13.8" x14ac:dyDescent="0.3">
      <c r="A30" s="25">
        <v>44096</v>
      </c>
      <c r="B30" s="26" t="s">
        <v>36</v>
      </c>
      <c r="C30" s="27" t="s">
        <v>10</v>
      </c>
      <c r="D30" s="4">
        <v>3000</v>
      </c>
    </row>
    <row r="31" spans="1:4" s="12" customFormat="1" ht="13.8" x14ac:dyDescent="0.3">
      <c r="A31" s="24">
        <v>44097</v>
      </c>
      <c r="B31" s="18" t="s">
        <v>37</v>
      </c>
      <c r="C31" s="15" t="s">
        <v>26</v>
      </c>
      <c r="D31" s="4">
        <v>1469</v>
      </c>
    </row>
    <row r="32" spans="1:4" s="12" customFormat="1" ht="13.8" x14ac:dyDescent="0.3">
      <c r="A32" s="25">
        <v>44099</v>
      </c>
      <c r="B32" s="26" t="s">
        <v>38</v>
      </c>
      <c r="C32" s="27" t="s">
        <v>10</v>
      </c>
      <c r="D32" s="4">
        <v>6000</v>
      </c>
    </row>
    <row r="33" spans="1:5" s="12" customFormat="1" ht="13.8" x14ac:dyDescent="0.3">
      <c r="A33" s="13">
        <v>44104</v>
      </c>
      <c r="B33" s="17" t="s">
        <v>39</v>
      </c>
      <c r="C33" s="19" t="s">
        <v>10</v>
      </c>
      <c r="D33" s="4">
        <v>-350</v>
      </c>
    </row>
    <row r="34" spans="1:5" s="12" customFormat="1" ht="13.8" x14ac:dyDescent="0.3">
      <c r="A34" s="13">
        <v>44112</v>
      </c>
      <c r="B34" s="17" t="s">
        <v>40</v>
      </c>
      <c r="C34" s="19" t="s">
        <v>10</v>
      </c>
      <c r="D34" s="4">
        <v>-15787.56</v>
      </c>
    </row>
    <row r="35" spans="1:5" s="12" customFormat="1" ht="13.8" x14ac:dyDescent="0.3">
      <c r="A35" s="13">
        <v>44120</v>
      </c>
      <c r="B35" s="17" t="s">
        <v>41</v>
      </c>
      <c r="C35" s="19" t="s">
        <v>10</v>
      </c>
      <c r="D35" s="4">
        <v>-22378.9</v>
      </c>
    </row>
    <row r="36" spans="1:5" s="12" customFormat="1" ht="13.8" x14ac:dyDescent="0.3">
      <c r="A36" s="13">
        <v>44126</v>
      </c>
      <c r="B36" s="17" t="s">
        <v>42</v>
      </c>
      <c r="C36" s="19" t="s">
        <v>10</v>
      </c>
      <c r="D36" s="4">
        <v>-2438.3200000000002</v>
      </c>
    </row>
    <row r="37" spans="1:5" s="12" customFormat="1" ht="13.8" x14ac:dyDescent="0.3">
      <c r="A37" s="13">
        <v>44155</v>
      </c>
      <c r="B37" s="28" t="s">
        <v>43</v>
      </c>
      <c r="C37" s="19" t="s">
        <v>10</v>
      </c>
      <c r="D37" s="4">
        <v>-430</v>
      </c>
      <c r="E37" s="29"/>
    </row>
    <row r="38" spans="1:5" s="12" customFormat="1" ht="13.8" x14ac:dyDescent="0.3">
      <c r="A38" s="30">
        <v>44165</v>
      </c>
      <c r="B38" s="28" t="s">
        <v>44</v>
      </c>
      <c r="C38" s="31" t="s">
        <v>10</v>
      </c>
      <c r="D38" s="4">
        <v>8910</v>
      </c>
      <c r="E38" s="16"/>
    </row>
    <row r="39" spans="1:5" s="12" customFormat="1" ht="13.8" x14ac:dyDescent="0.3">
      <c r="A39" s="24">
        <v>44183</v>
      </c>
      <c r="B39" s="26" t="s">
        <v>45</v>
      </c>
      <c r="C39" s="15" t="s">
        <v>26</v>
      </c>
      <c r="D39" s="4">
        <v>0.36</v>
      </c>
    </row>
    <row r="40" spans="1:5" s="12" customFormat="1" ht="13.8" x14ac:dyDescent="0.3">
      <c r="A40" s="13">
        <v>44183</v>
      </c>
      <c r="B40" s="28" t="s">
        <v>46</v>
      </c>
      <c r="C40" s="19" t="s">
        <v>10</v>
      </c>
      <c r="D40" s="4">
        <v>-1962.82</v>
      </c>
    </row>
    <row r="41" spans="1:5" s="12" customFormat="1" ht="13.8" x14ac:dyDescent="0.3">
      <c r="A41" s="13">
        <v>44189</v>
      </c>
      <c r="B41" s="28" t="s">
        <v>47</v>
      </c>
      <c r="C41" s="19" t="s">
        <v>10</v>
      </c>
      <c r="D41" s="4">
        <v>-0.18</v>
      </c>
    </row>
    <row r="42" spans="1:5" s="12" customFormat="1" ht="13.8" x14ac:dyDescent="0.3">
      <c r="A42" s="13">
        <v>44196</v>
      </c>
      <c r="B42" s="28" t="s">
        <v>48</v>
      </c>
      <c r="C42" s="19" t="s">
        <v>10</v>
      </c>
      <c r="D42" s="4">
        <v>-363</v>
      </c>
    </row>
    <row r="43" spans="1:5" s="12" customFormat="1" ht="13.8" x14ac:dyDescent="0.3">
      <c r="A43" s="24">
        <v>44202</v>
      </c>
      <c r="B43" s="26" t="s">
        <v>49</v>
      </c>
      <c r="C43" s="15" t="s">
        <v>26</v>
      </c>
      <c r="D43" s="4">
        <v>53429.68</v>
      </c>
    </row>
    <row r="44" spans="1:5" s="12" customFormat="1" ht="13.8" x14ac:dyDescent="0.3">
      <c r="A44" s="24">
        <v>44218</v>
      </c>
      <c r="B44" s="26" t="s">
        <v>50</v>
      </c>
      <c r="C44" s="15" t="s">
        <v>26</v>
      </c>
      <c r="D44" s="4">
        <v>20909.449999999997</v>
      </c>
    </row>
    <row r="45" spans="1:5" s="12" customFormat="1" ht="13.8" x14ac:dyDescent="0.3">
      <c r="A45" s="13">
        <v>44223</v>
      </c>
      <c r="B45" s="28" t="s">
        <v>51</v>
      </c>
      <c r="C45" s="19" t="s">
        <v>10</v>
      </c>
      <c r="D45" s="4">
        <v>-1910</v>
      </c>
    </row>
    <row r="46" spans="1:5" s="12" customFormat="1" ht="13.8" x14ac:dyDescent="0.3">
      <c r="A46" s="13">
        <v>44228</v>
      </c>
      <c r="B46" s="28" t="s">
        <v>52</v>
      </c>
      <c r="C46" s="19" t="s">
        <v>10</v>
      </c>
      <c r="D46" s="4">
        <v>-4131.33</v>
      </c>
    </row>
    <row r="47" spans="1:5" s="12" customFormat="1" ht="13.8" x14ac:dyDescent="0.3">
      <c r="A47" s="13">
        <v>44231</v>
      </c>
      <c r="B47" s="28" t="s">
        <v>53</v>
      </c>
      <c r="C47" s="19" t="s">
        <v>10</v>
      </c>
      <c r="D47" s="4">
        <v>-1242.53</v>
      </c>
    </row>
    <row r="48" spans="1:5" s="12" customFormat="1" ht="13.8" x14ac:dyDescent="0.3">
      <c r="A48" s="24">
        <v>44237</v>
      </c>
      <c r="B48" s="26" t="s">
        <v>54</v>
      </c>
      <c r="C48" s="15" t="s">
        <v>26</v>
      </c>
      <c r="D48" s="4">
        <v>39.4</v>
      </c>
    </row>
    <row r="49" spans="1:4" s="12" customFormat="1" ht="13.8" x14ac:dyDescent="0.3">
      <c r="A49" s="24">
        <v>44246</v>
      </c>
      <c r="B49" s="26" t="s">
        <v>55</v>
      </c>
      <c r="C49" s="15" t="s">
        <v>10</v>
      </c>
      <c r="D49" s="4">
        <v>3196.17</v>
      </c>
    </row>
    <row r="50" spans="1:4" s="12" customFormat="1" ht="13.8" x14ac:dyDescent="0.3">
      <c r="A50" s="13">
        <v>44249</v>
      </c>
      <c r="B50" s="28" t="s">
        <v>56</v>
      </c>
      <c r="C50" s="19" t="s">
        <v>10</v>
      </c>
      <c r="D50" s="4">
        <v>-608.79999999999995</v>
      </c>
    </row>
    <row r="51" spans="1:4" s="12" customFormat="1" ht="13.8" x14ac:dyDescent="0.3">
      <c r="A51" s="13">
        <v>44253</v>
      </c>
      <c r="B51" s="12" t="s">
        <v>57</v>
      </c>
      <c r="C51" s="19" t="s">
        <v>10</v>
      </c>
      <c r="D51" s="4">
        <v>-16869</v>
      </c>
    </row>
    <row r="52" spans="1:4" s="12" customFormat="1" ht="13.8" x14ac:dyDescent="0.3">
      <c r="A52" s="24">
        <v>44265</v>
      </c>
      <c r="B52" s="12" t="s">
        <v>58</v>
      </c>
      <c r="C52" s="12" t="s">
        <v>26</v>
      </c>
      <c r="D52" s="4">
        <v>30</v>
      </c>
    </row>
    <row r="53" spans="1:4" s="12" customFormat="1" ht="13.8" x14ac:dyDescent="0.3">
      <c r="A53" s="13">
        <v>44281</v>
      </c>
      <c r="B53" s="12" t="s">
        <v>59</v>
      </c>
      <c r="C53" s="19" t="s">
        <v>10</v>
      </c>
      <c r="D53" s="4">
        <v>-1788.75</v>
      </c>
    </row>
    <row r="54" spans="1:4" s="12" customFormat="1" ht="13.8" x14ac:dyDescent="0.3">
      <c r="A54" s="13">
        <v>44285</v>
      </c>
      <c r="B54" s="12" t="s">
        <v>60</v>
      </c>
      <c r="C54" s="19" t="s">
        <v>10</v>
      </c>
      <c r="D54" s="4">
        <v>-1661.25</v>
      </c>
    </row>
    <row r="55" spans="1:4" s="12" customFormat="1" ht="13.8" x14ac:dyDescent="0.3">
      <c r="A55" s="24">
        <v>44286</v>
      </c>
      <c r="B55" s="12" t="s">
        <v>61</v>
      </c>
      <c r="D55" s="4">
        <v>55120.31</v>
      </c>
    </row>
    <row r="56" spans="1:4" s="12" customFormat="1" ht="13.8" x14ac:dyDescent="0.3">
      <c r="A56" s="24">
        <v>44288</v>
      </c>
      <c r="B56" s="12" t="s">
        <v>62</v>
      </c>
      <c r="C56" s="12" t="s">
        <v>26</v>
      </c>
      <c r="D56" s="4">
        <v>1517.79</v>
      </c>
    </row>
    <row r="57" spans="1:4" s="12" customFormat="1" ht="13.8" x14ac:dyDescent="0.3">
      <c r="A57" s="24">
        <v>44293</v>
      </c>
      <c r="B57" s="12" t="s">
        <v>63</v>
      </c>
      <c r="C57" s="12" t="s">
        <v>26</v>
      </c>
      <c r="D57" s="4">
        <v>3333</v>
      </c>
    </row>
    <row r="58" spans="1:4" s="12" customFormat="1" ht="13.8" x14ac:dyDescent="0.3">
      <c r="A58" s="13">
        <v>44294</v>
      </c>
      <c r="B58" s="12" t="s">
        <v>64</v>
      </c>
      <c r="C58" s="19" t="s">
        <v>10</v>
      </c>
      <c r="D58" s="4">
        <v>-1135.92</v>
      </c>
    </row>
    <row r="59" spans="1:4" s="12" customFormat="1" ht="13.8" x14ac:dyDescent="0.3">
      <c r="A59" s="24">
        <v>44298</v>
      </c>
      <c r="B59" s="12" t="s">
        <v>65</v>
      </c>
      <c r="D59" s="4">
        <v>1067.07</v>
      </c>
    </row>
    <row r="60" spans="1:4" s="12" customFormat="1" ht="13.8" x14ac:dyDescent="0.3">
      <c r="A60" s="13">
        <v>44314</v>
      </c>
      <c r="B60" s="12" t="s">
        <v>66</v>
      </c>
      <c r="C60" s="19" t="s">
        <v>10</v>
      </c>
      <c r="D60" s="4">
        <v>-232.5</v>
      </c>
    </row>
    <row r="61" spans="1:4" s="12" customFormat="1" ht="13.8" x14ac:dyDescent="0.3">
      <c r="A61" s="13">
        <v>44315</v>
      </c>
      <c r="B61" s="12" t="s">
        <v>67</v>
      </c>
      <c r="C61" s="19" t="s">
        <v>10</v>
      </c>
      <c r="D61" s="4">
        <v>-9467.2900000000009</v>
      </c>
    </row>
    <row r="62" spans="1:4" s="12" customFormat="1" ht="13.8" x14ac:dyDescent="0.3">
      <c r="A62" s="24">
        <v>44328</v>
      </c>
      <c r="B62" s="12" t="s">
        <v>68</v>
      </c>
      <c r="C62" s="12" t="s">
        <v>26</v>
      </c>
      <c r="D62" s="4">
        <v>7800</v>
      </c>
    </row>
    <row r="63" spans="1:4" s="12" customFormat="1" ht="13.8" x14ac:dyDescent="0.3">
      <c r="A63" s="13">
        <v>44343</v>
      </c>
      <c r="B63" s="12" t="s">
        <v>69</v>
      </c>
      <c r="C63" s="19" t="s">
        <v>10</v>
      </c>
      <c r="D63" s="4">
        <v>-22379.83</v>
      </c>
    </row>
    <row r="64" spans="1:4" s="12" customFormat="1" ht="13.8" x14ac:dyDescent="0.3">
      <c r="A64" s="13">
        <v>44350</v>
      </c>
      <c r="B64" s="12" t="s">
        <v>70</v>
      </c>
      <c r="C64" s="19" t="s">
        <v>10</v>
      </c>
      <c r="D64" s="4">
        <v>-450</v>
      </c>
    </row>
    <row r="65" spans="1:5" s="12" customFormat="1" ht="13.8" x14ac:dyDescent="0.3">
      <c r="A65" s="13">
        <v>44350</v>
      </c>
      <c r="B65" s="12" t="s">
        <v>71</v>
      </c>
      <c r="C65" s="19" t="s">
        <v>10</v>
      </c>
      <c r="D65" s="4">
        <v>-2275</v>
      </c>
    </row>
    <row r="66" spans="1:5" s="12" customFormat="1" ht="13.8" x14ac:dyDescent="0.3">
      <c r="A66" s="13">
        <v>44351</v>
      </c>
      <c r="B66" s="12" t="s">
        <v>72</v>
      </c>
      <c r="C66" s="19" t="s">
        <v>10</v>
      </c>
      <c r="D66" s="4">
        <v>-2850</v>
      </c>
    </row>
    <row r="67" spans="1:5" s="12" customFormat="1" ht="13.8" x14ac:dyDescent="0.3">
      <c r="A67" s="24">
        <v>44356</v>
      </c>
      <c r="B67" s="12" t="s">
        <v>73</v>
      </c>
      <c r="C67" s="12" t="s">
        <v>26</v>
      </c>
      <c r="D67" s="4">
        <v>15809.3</v>
      </c>
      <c r="E67" s="29"/>
    </row>
    <row r="68" spans="1:5" s="12" customFormat="1" ht="13.8" x14ac:dyDescent="0.3">
      <c r="A68" s="13">
        <v>44363</v>
      </c>
      <c r="B68" s="12" t="s">
        <v>74</v>
      </c>
      <c r="C68" s="19" t="s">
        <v>10</v>
      </c>
      <c r="D68" s="4">
        <v>-124.01000000001574</v>
      </c>
    </row>
    <row r="69" spans="1:5" s="12" customFormat="1" ht="13.8" x14ac:dyDescent="0.3">
      <c r="A69" s="13">
        <v>44363</v>
      </c>
      <c r="B69" s="12" t="s">
        <v>75</v>
      </c>
      <c r="C69" s="19" t="s">
        <v>10</v>
      </c>
      <c r="D69" s="4">
        <v>-606.79999999999995</v>
      </c>
    </row>
    <row r="70" spans="1:5" s="12" customFormat="1" ht="13.8" x14ac:dyDescent="0.3">
      <c r="A70" s="24">
        <v>44368</v>
      </c>
      <c r="B70" s="12" t="s">
        <v>76</v>
      </c>
      <c r="C70" s="12" t="s">
        <v>26</v>
      </c>
      <c r="D70" s="4">
        <v>15</v>
      </c>
    </row>
    <row r="71" spans="1:5" s="12" customFormat="1" ht="13.8" x14ac:dyDescent="0.3">
      <c r="A71" s="24">
        <v>44377</v>
      </c>
      <c r="B71" s="12" t="s">
        <v>77</v>
      </c>
      <c r="C71" s="12" t="s">
        <v>26</v>
      </c>
      <c r="D71" s="4">
        <v>9675.89</v>
      </c>
    </row>
    <row r="72" spans="1:5" s="12" customFormat="1" ht="13.8" x14ac:dyDescent="0.3">
      <c r="A72" s="13">
        <v>44377</v>
      </c>
      <c r="B72" s="12" t="s">
        <v>78</v>
      </c>
      <c r="C72" s="12" t="s">
        <v>10</v>
      </c>
      <c r="D72" s="4">
        <v>-2999</v>
      </c>
    </row>
    <row r="73" spans="1:5" s="12" customFormat="1" ht="13.8" x14ac:dyDescent="0.3">
      <c r="A73" s="13">
        <v>44377</v>
      </c>
      <c r="B73" s="12" t="s">
        <v>79</v>
      </c>
      <c r="C73" s="12" t="s">
        <v>10</v>
      </c>
      <c r="D73" s="4">
        <v>-10440.890000000001</v>
      </c>
    </row>
    <row r="74" spans="1:5" s="12" customFormat="1" ht="13.8" x14ac:dyDescent="0.3">
      <c r="A74" s="13">
        <v>44378</v>
      </c>
      <c r="B74" s="12" t="s">
        <v>80</v>
      </c>
      <c r="C74" s="12" t="s">
        <v>10</v>
      </c>
      <c r="D74" s="4">
        <v>-31947.68</v>
      </c>
    </row>
    <row r="75" spans="1:5" s="12" customFormat="1" ht="13.8" x14ac:dyDescent="0.3">
      <c r="A75" s="24">
        <v>44390</v>
      </c>
      <c r="B75" s="26" t="s">
        <v>81</v>
      </c>
      <c r="C75" s="15" t="s">
        <v>26</v>
      </c>
      <c r="D75" s="4">
        <v>54442.77</v>
      </c>
    </row>
    <row r="76" spans="1:5" s="12" customFormat="1" ht="13.8" x14ac:dyDescent="0.3">
      <c r="A76" s="13">
        <v>44396</v>
      </c>
      <c r="B76" s="12" t="s">
        <v>82</v>
      </c>
      <c r="C76" s="12" t="s">
        <v>10</v>
      </c>
      <c r="D76" s="4">
        <v>-3780.15</v>
      </c>
    </row>
    <row r="77" spans="1:5" s="12" customFormat="1" ht="13.8" x14ac:dyDescent="0.3">
      <c r="A77" s="24">
        <v>44403</v>
      </c>
      <c r="B77" s="26">
        <v>1058833</v>
      </c>
      <c r="C77" s="15" t="s">
        <v>26</v>
      </c>
      <c r="D77" s="4">
        <v>1262.5</v>
      </c>
      <c r="E77" s="29"/>
    </row>
    <row r="78" spans="1:5" s="12" customFormat="1" ht="13.8" x14ac:dyDescent="0.3">
      <c r="A78" s="24">
        <v>44403</v>
      </c>
      <c r="B78" s="26">
        <v>59435</v>
      </c>
      <c r="C78" s="15" t="s">
        <v>26</v>
      </c>
      <c r="D78" s="4">
        <v>572.03</v>
      </c>
    </row>
    <row r="79" spans="1:5" s="12" customFormat="1" ht="13.8" x14ac:dyDescent="0.3">
      <c r="A79" s="24">
        <v>44403</v>
      </c>
      <c r="B79" s="26">
        <v>19282254420</v>
      </c>
      <c r="C79" s="15" t="s">
        <v>26</v>
      </c>
      <c r="D79" s="4">
        <v>325.35000000000002</v>
      </c>
    </row>
    <row r="80" spans="1:5" s="12" customFormat="1" ht="13.8" x14ac:dyDescent="0.3">
      <c r="A80" s="24">
        <v>44403</v>
      </c>
      <c r="B80" s="26">
        <v>3075</v>
      </c>
      <c r="C80" s="15" t="s">
        <v>26</v>
      </c>
      <c r="D80" s="4">
        <v>260</v>
      </c>
    </row>
    <row r="81" spans="1:5" s="12" customFormat="1" x14ac:dyDescent="0.25">
      <c r="A81" s="24">
        <v>44410</v>
      </c>
      <c r="B81" s="32">
        <v>6425</v>
      </c>
      <c r="C81" s="15" t="s">
        <v>26</v>
      </c>
      <c r="D81" s="16">
        <v>1645.54</v>
      </c>
    </row>
    <row r="82" spans="1:5" s="12" customFormat="1" ht="13.8" x14ac:dyDescent="0.3">
      <c r="A82" s="13">
        <v>44433</v>
      </c>
      <c r="B82" s="12" t="s">
        <v>83</v>
      </c>
      <c r="C82" s="12" t="s">
        <v>10</v>
      </c>
      <c r="D82" s="4">
        <v>-7660.25</v>
      </c>
      <c r="E82" s="12" t="s">
        <v>84</v>
      </c>
    </row>
    <row r="83" spans="1:5" s="12" customFormat="1" ht="13.8" x14ac:dyDescent="0.3">
      <c r="A83" s="13">
        <v>44433</v>
      </c>
      <c r="B83" s="12" t="s">
        <v>85</v>
      </c>
      <c r="C83" s="12" t="s">
        <v>10</v>
      </c>
      <c r="D83" s="4">
        <v>-1500</v>
      </c>
    </row>
    <row r="84" spans="1:5" ht="13.8" x14ac:dyDescent="0.3">
      <c r="A84" s="13">
        <v>44439</v>
      </c>
      <c r="B84" s="12" t="s">
        <v>86</v>
      </c>
      <c r="C84" s="12" t="s">
        <v>10</v>
      </c>
      <c r="D84" s="4">
        <v>-0.1</v>
      </c>
    </row>
    <row r="85" spans="1:5" s="12" customFormat="1" ht="13.8" x14ac:dyDescent="0.3">
      <c r="A85" s="13">
        <v>44439</v>
      </c>
      <c r="B85" s="12" t="s">
        <v>87</v>
      </c>
      <c r="C85" s="12" t="s">
        <v>10</v>
      </c>
      <c r="D85" s="4">
        <v>-8909.7999999999993</v>
      </c>
    </row>
    <row r="86" spans="1:5" s="12" customFormat="1" ht="13.8" x14ac:dyDescent="0.3">
      <c r="A86" s="13">
        <v>44455</v>
      </c>
      <c r="B86" s="12" t="s">
        <v>88</v>
      </c>
      <c r="C86" s="12" t="s">
        <v>10</v>
      </c>
      <c r="D86" s="4">
        <v>-125</v>
      </c>
    </row>
    <row r="87" spans="1:5" s="12" customFormat="1" ht="13.8" x14ac:dyDescent="0.3">
      <c r="A87" s="13">
        <v>44469</v>
      </c>
      <c r="B87" s="12" t="s">
        <v>89</v>
      </c>
      <c r="C87" s="12" t="s">
        <v>10</v>
      </c>
      <c r="D87" s="4">
        <v>-2645</v>
      </c>
    </row>
    <row r="88" spans="1:5" s="12" customFormat="1" x14ac:dyDescent="0.25">
      <c r="A88" s="24">
        <v>44482</v>
      </c>
      <c r="B88" s="26" t="s">
        <v>90</v>
      </c>
      <c r="C88" s="15" t="s">
        <v>26</v>
      </c>
      <c r="D88" s="16">
        <v>7837.99</v>
      </c>
    </row>
    <row r="89" spans="1:5" s="12" customFormat="1" x14ac:dyDescent="0.25">
      <c r="A89" s="24">
        <v>44496</v>
      </c>
      <c r="B89" s="26" t="s">
        <v>91</v>
      </c>
      <c r="C89" s="15" t="s">
        <v>26</v>
      </c>
      <c r="D89" s="16">
        <v>1412</v>
      </c>
    </row>
    <row r="90" spans="1:5" s="12" customFormat="1" x14ac:dyDescent="0.25">
      <c r="A90" s="24">
        <v>44497</v>
      </c>
      <c r="B90" s="26" t="s">
        <v>62</v>
      </c>
      <c r="C90" s="15" t="s">
        <v>26</v>
      </c>
      <c r="D90" s="16">
        <v>1482.2100000000009</v>
      </c>
    </row>
    <row r="91" spans="1:5" s="12" customFormat="1" ht="13.8" x14ac:dyDescent="0.3">
      <c r="A91" s="13">
        <v>44522</v>
      </c>
      <c r="B91" s="26" t="s">
        <v>92</v>
      </c>
      <c r="C91" s="15" t="s">
        <v>10</v>
      </c>
      <c r="D91" s="4">
        <v>-3593.3</v>
      </c>
    </row>
    <row r="92" spans="1:5" s="12" customFormat="1" ht="13.8" x14ac:dyDescent="0.3">
      <c r="A92" s="13">
        <v>44522</v>
      </c>
      <c r="B92" s="26" t="s">
        <v>93</v>
      </c>
      <c r="C92" s="15" t="s">
        <v>10</v>
      </c>
      <c r="D92" s="4">
        <v>-65098.12</v>
      </c>
    </row>
    <row r="93" spans="1:5" s="12" customFormat="1" ht="13.8" x14ac:dyDescent="0.3">
      <c r="A93" s="13">
        <v>44530</v>
      </c>
      <c r="B93" s="12" t="s">
        <v>94</v>
      </c>
      <c r="C93" s="12" t="s">
        <v>10</v>
      </c>
      <c r="D93" s="4">
        <v>-200</v>
      </c>
    </row>
    <row r="94" spans="1:5" s="12" customFormat="1" ht="13.8" x14ac:dyDescent="0.3">
      <c r="A94" s="13">
        <v>44537</v>
      </c>
      <c r="B94" s="12" t="s">
        <v>95</v>
      </c>
      <c r="C94" s="12" t="s">
        <v>10</v>
      </c>
      <c r="D94" s="4">
        <v>-162</v>
      </c>
    </row>
    <row r="95" spans="1:5" s="12" customFormat="1" ht="13.8" x14ac:dyDescent="0.3">
      <c r="A95" s="13">
        <v>44572</v>
      </c>
      <c r="B95" s="12" t="s">
        <v>96</v>
      </c>
      <c r="C95" s="12" t="s">
        <v>10</v>
      </c>
      <c r="D95" s="4">
        <v>-3280</v>
      </c>
    </row>
    <row r="96" spans="1:5" s="12" customFormat="1" x14ac:dyDescent="0.25">
      <c r="A96" s="24">
        <v>44575</v>
      </c>
      <c r="B96" s="26" t="s">
        <v>97</v>
      </c>
      <c r="C96" s="15" t="s">
        <v>26</v>
      </c>
      <c r="D96" s="16">
        <v>660</v>
      </c>
    </row>
    <row r="97" spans="1:4" s="12" customFormat="1" ht="13.8" x14ac:dyDescent="0.3">
      <c r="A97" s="13">
        <v>44580</v>
      </c>
      <c r="B97" s="12" t="s">
        <v>98</v>
      </c>
      <c r="C97" s="12" t="s">
        <v>10</v>
      </c>
      <c r="D97" s="4">
        <v>-1017</v>
      </c>
    </row>
    <row r="98" spans="1:4" s="12" customFormat="1" ht="13.8" x14ac:dyDescent="0.3">
      <c r="A98" s="13">
        <v>44592</v>
      </c>
      <c r="B98" s="12" t="s">
        <v>99</v>
      </c>
      <c r="C98" s="12" t="s">
        <v>10</v>
      </c>
      <c r="D98" s="4">
        <v>-250</v>
      </c>
    </row>
    <row r="99" spans="1:4" s="12" customFormat="1" ht="13.8" x14ac:dyDescent="0.3">
      <c r="A99" s="13">
        <v>44623</v>
      </c>
      <c r="B99" s="12" t="s">
        <v>100</v>
      </c>
      <c r="C99" s="12" t="s">
        <v>10</v>
      </c>
      <c r="D99" s="4">
        <v>-3042.31</v>
      </c>
    </row>
    <row r="100" spans="1:4" s="12" customFormat="1" x14ac:dyDescent="0.25">
      <c r="A100" s="24">
        <v>44651</v>
      </c>
      <c r="B100" s="26" t="s">
        <v>101</v>
      </c>
      <c r="C100" s="15" t="s">
        <v>26</v>
      </c>
      <c r="D100" s="16">
        <v>357</v>
      </c>
    </row>
    <row r="101" spans="1:4" s="12" customFormat="1" ht="13.8" x14ac:dyDescent="0.3">
      <c r="A101" s="33" t="s">
        <v>102</v>
      </c>
      <c r="B101" s="12" t="s">
        <v>103</v>
      </c>
      <c r="C101" s="12" t="s">
        <v>10</v>
      </c>
      <c r="D101" s="4">
        <v>-860</v>
      </c>
    </row>
    <row r="102" spans="1:4" s="12" customFormat="1" ht="13.8" x14ac:dyDescent="0.3">
      <c r="A102" s="13">
        <v>44753</v>
      </c>
      <c r="B102" s="34" t="s">
        <v>104</v>
      </c>
      <c r="C102" s="15" t="s">
        <v>10</v>
      </c>
      <c r="D102" s="4">
        <v>-115</v>
      </c>
    </row>
    <row r="103" spans="1:4" s="12" customFormat="1" ht="13.8" x14ac:dyDescent="0.3">
      <c r="A103" s="13">
        <v>44761</v>
      </c>
      <c r="B103" s="34" t="s">
        <v>105</v>
      </c>
      <c r="C103" s="15" t="s">
        <v>10</v>
      </c>
      <c r="D103" s="4">
        <v>-901.12</v>
      </c>
    </row>
    <row r="104" spans="1:4" s="12" customFormat="1" ht="13.8" x14ac:dyDescent="0.3">
      <c r="A104" s="13">
        <v>44769</v>
      </c>
      <c r="B104" s="34" t="s">
        <v>106</v>
      </c>
      <c r="C104" s="15" t="s">
        <v>10</v>
      </c>
      <c r="D104" s="4">
        <v>-2427</v>
      </c>
    </row>
    <row r="105" spans="1:4" s="12" customFormat="1" ht="13.8" x14ac:dyDescent="0.3">
      <c r="A105" s="24">
        <v>44774</v>
      </c>
      <c r="B105" s="26" t="s">
        <v>107</v>
      </c>
      <c r="C105" s="15" t="s">
        <v>26</v>
      </c>
      <c r="D105" s="4">
        <v>53283.95</v>
      </c>
    </row>
    <row r="106" spans="1:4" s="12" customFormat="1" ht="13.8" x14ac:dyDescent="0.3">
      <c r="A106" s="13">
        <v>44774</v>
      </c>
      <c r="B106" s="34" t="s">
        <v>108</v>
      </c>
      <c r="C106" s="15" t="s">
        <v>10</v>
      </c>
      <c r="D106" s="4">
        <v>-10</v>
      </c>
    </row>
    <row r="107" spans="1:4" s="12" customFormat="1" ht="13.8" x14ac:dyDescent="0.3">
      <c r="A107" s="13">
        <v>44774</v>
      </c>
      <c r="B107" s="34" t="s">
        <v>109</v>
      </c>
      <c r="C107" s="15" t="s">
        <v>10</v>
      </c>
      <c r="D107" s="4">
        <v>-17</v>
      </c>
    </row>
    <row r="108" spans="1:4" s="12" customFormat="1" ht="13.8" x14ac:dyDescent="0.3">
      <c r="A108" s="33">
        <v>44774</v>
      </c>
      <c r="B108" s="34" t="s">
        <v>110</v>
      </c>
      <c r="C108" s="15" t="s">
        <v>10</v>
      </c>
      <c r="D108" s="4">
        <v>-57165.91</v>
      </c>
    </row>
    <row r="109" spans="1:4" s="12" customFormat="1" ht="13.8" x14ac:dyDescent="0.3">
      <c r="A109" s="33">
        <v>44839</v>
      </c>
      <c r="B109" s="34" t="s">
        <v>111</v>
      </c>
      <c r="C109" s="15" t="s">
        <v>10</v>
      </c>
      <c r="D109" s="4">
        <v>-332</v>
      </c>
    </row>
    <row r="110" spans="1:4" s="12" customFormat="1" ht="13.8" x14ac:dyDescent="0.3">
      <c r="A110" s="24">
        <v>44853</v>
      </c>
      <c r="B110" s="26" t="s">
        <v>112</v>
      </c>
      <c r="C110" s="15"/>
      <c r="D110" s="4">
        <v>3275.76</v>
      </c>
    </row>
    <row r="111" spans="1:4" s="12" customFormat="1" ht="13.8" x14ac:dyDescent="0.3">
      <c r="A111" s="13">
        <v>44896</v>
      </c>
      <c r="B111" s="34" t="s">
        <v>113</v>
      </c>
      <c r="C111" s="15" t="s">
        <v>10</v>
      </c>
      <c r="D111" s="4">
        <v>-2027.52</v>
      </c>
    </row>
    <row r="112" spans="1:4" s="12" customFormat="1" ht="13.8" x14ac:dyDescent="0.3">
      <c r="A112" s="13">
        <v>44896</v>
      </c>
      <c r="B112" s="34" t="s">
        <v>114</v>
      </c>
      <c r="C112" s="15" t="s">
        <v>10</v>
      </c>
      <c r="D112" s="4">
        <v>-4450</v>
      </c>
    </row>
    <row r="113" spans="1:5" s="12" customFormat="1" ht="13.8" x14ac:dyDescent="0.3">
      <c r="A113" s="13">
        <v>44958</v>
      </c>
      <c r="B113" s="34" t="s">
        <v>115</v>
      </c>
      <c r="C113" s="15" t="s">
        <v>10</v>
      </c>
      <c r="D113" s="4">
        <v>-5000</v>
      </c>
    </row>
    <row r="114" spans="1:5" s="12" customFormat="1" ht="13.8" x14ac:dyDescent="0.3">
      <c r="A114" s="24">
        <v>45006</v>
      </c>
      <c r="B114" s="12" t="s">
        <v>116</v>
      </c>
      <c r="C114" s="15" t="s">
        <v>26</v>
      </c>
      <c r="D114" s="4">
        <v>464.81</v>
      </c>
    </row>
    <row r="115" spans="1:5" s="12" customFormat="1" ht="13.8" x14ac:dyDescent="0.3">
      <c r="A115" s="24">
        <v>45006</v>
      </c>
      <c r="B115" s="12" t="s">
        <v>117</v>
      </c>
      <c r="C115" s="15" t="s">
        <v>26</v>
      </c>
      <c r="D115" s="4">
        <v>283</v>
      </c>
    </row>
    <row r="116" spans="1:5" s="12" customFormat="1" ht="13.8" x14ac:dyDescent="0.3">
      <c r="A116" s="24">
        <v>45006</v>
      </c>
      <c r="B116" s="12" t="s">
        <v>118</v>
      </c>
      <c r="C116" s="15" t="s">
        <v>26</v>
      </c>
      <c r="D116" s="4">
        <v>15</v>
      </c>
    </row>
    <row r="117" spans="1:5" s="12" customFormat="1" ht="13.8" x14ac:dyDescent="0.3">
      <c r="A117" s="13">
        <v>45017</v>
      </c>
      <c r="B117" s="1" t="s">
        <v>119</v>
      </c>
      <c r="C117" s="1" t="s">
        <v>10</v>
      </c>
      <c r="D117" s="4">
        <v>-6821.5</v>
      </c>
    </row>
    <row r="118" spans="1:5" s="12" customFormat="1" ht="13.8" x14ac:dyDescent="0.3">
      <c r="A118" s="13">
        <v>45017</v>
      </c>
      <c r="B118" s="1" t="s">
        <v>120</v>
      </c>
      <c r="C118" s="1" t="s">
        <v>10</v>
      </c>
      <c r="D118" s="4">
        <v>-8764.48</v>
      </c>
    </row>
    <row r="119" spans="1:5" s="12" customFormat="1" x14ac:dyDescent="0.25">
      <c r="A119" s="24">
        <v>45021</v>
      </c>
      <c r="B119" s="12" t="s">
        <v>121</v>
      </c>
      <c r="C119" s="15" t="s">
        <v>26</v>
      </c>
      <c r="D119" s="6">
        <v>3800</v>
      </c>
    </row>
    <row r="120" spans="1:5" s="12" customFormat="1" ht="13.8" x14ac:dyDescent="0.3">
      <c r="A120" s="13">
        <v>45047</v>
      </c>
      <c r="B120" s="1" t="s">
        <v>122</v>
      </c>
      <c r="C120" s="1" t="s">
        <v>10</v>
      </c>
      <c r="D120" s="4">
        <f>-1889.03+344.99</f>
        <v>-1544.04</v>
      </c>
      <c r="E120" s="12" t="s">
        <v>123</v>
      </c>
    </row>
    <row r="121" spans="1:5" s="12" customFormat="1" ht="13.8" x14ac:dyDescent="0.3">
      <c r="A121" s="24">
        <v>45078</v>
      </c>
      <c r="B121" s="12" t="s">
        <v>124</v>
      </c>
      <c r="C121" s="15" t="s">
        <v>26</v>
      </c>
      <c r="D121" s="4">
        <v>0.99</v>
      </c>
    </row>
    <row r="122" spans="1:5" s="12" customFormat="1" ht="13.8" x14ac:dyDescent="0.3">
      <c r="A122" s="24">
        <v>45083</v>
      </c>
      <c r="B122" s="12" t="s">
        <v>125</v>
      </c>
      <c r="C122" s="15" t="s">
        <v>26</v>
      </c>
      <c r="D122" s="4">
        <v>1544.04</v>
      </c>
    </row>
    <row r="123" spans="1:5" s="12" customFormat="1" ht="13.8" x14ac:dyDescent="0.3">
      <c r="A123" s="13">
        <v>45108</v>
      </c>
      <c r="B123" s="1" t="s">
        <v>126</v>
      </c>
      <c r="C123" s="1" t="s">
        <v>10</v>
      </c>
      <c r="D123" s="4">
        <v>-4658.2</v>
      </c>
    </row>
    <row r="124" spans="1:5" s="12" customFormat="1" ht="13.8" x14ac:dyDescent="0.3">
      <c r="A124" s="24">
        <v>45138</v>
      </c>
      <c r="B124" s="12" t="s">
        <v>127</v>
      </c>
      <c r="C124" s="15" t="s">
        <v>26</v>
      </c>
      <c r="D124" s="4">
        <v>6921</v>
      </c>
      <c r="E124" s="16"/>
    </row>
    <row r="125" spans="1:5" s="12" customFormat="1" ht="13.8" x14ac:dyDescent="0.3">
      <c r="A125" s="13">
        <v>45138</v>
      </c>
      <c r="B125" s="1" t="s">
        <v>128</v>
      </c>
      <c r="C125" s="1" t="s">
        <v>10</v>
      </c>
      <c r="D125" s="4">
        <v>-9.9999999979161203E-3</v>
      </c>
    </row>
    <row r="126" spans="1:5" s="12" customFormat="1" ht="13.8" x14ac:dyDescent="0.3">
      <c r="A126" s="13">
        <v>45138</v>
      </c>
      <c r="B126" s="1" t="s">
        <v>129</v>
      </c>
      <c r="C126" s="1" t="s">
        <v>10</v>
      </c>
      <c r="D126" s="4">
        <v>-40175.570000000007</v>
      </c>
    </row>
    <row r="127" spans="1:5" s="12" customFormat="1" ht="13.8" x14ac:dyDescent="0.3">
      <c r="A127" s="13">
        <v>45140</v>
      </c>
      <c r="B127" s="1" t="s">
        <v>130</v>
      </c>
      <c r="C127" s="1" t="s">
        <v>10</v>
      </c>
      <c r="D127" s="4">
        <v>-182.99</v>
      </c>
    </row>
    <row r="128" spans="1:5" s="12" customFormat="1" ht="13.8" x14ac:dyDescent="0.3">
      <c r="A128" s="13">
        <v>45147</v>
      </c>
      <c r="B128" s="1" t="s">
        <v>131</v>
      </c>
      <c r="C128" s="1" t="s">
        <v>10</v>
      </c>
      <c r="D128" s="4">
        <v>-123.99999999996703</v>
      </c>
    </row>
    <row r="129" spans="1:5" s="35" customFormat="1" ht="13.8" x14ac:dyDescent="0.3">
      <c r="A129" s="13">
        <v>45154</v>
      </c>
      <c r="B129" s="1" t="s">
        <v>132</v>
      </c>
      <c r="C129" s="1" t="s">
        <v>10</v>
      </c>
      <c r="D129" s="4">
        <v>-38000</v>
      </c>
      <c r="E129" s="1"/>
    </row>
    <row r="130" spans="1:5" s="35" customFormat="1" ht="13.8" x14ac:dyDescent="0.3">
      <c r="A130" s="24">
        <v>45163</v>
      </c>
      <c r="B130" s="12" t="s">
        <v>133</v>
      </c>
      <c r="C130" s="15" t="s">
        <v>26</v>
      </c>
      <c r="D130" s="4">
        <v>124</v>
      </c>
      <c r="E130" s="1"/>
    </row>
    <row r="131" spans="1:5" s="35" customFormat="1" ht="13.8" x14ac:dyDescent="0.3">
      <c r="A131" s="24">
        <v>45169</v>
      </c>
      <c r="B131" s="1" t="s">
        <v>134</v>
      </c>
      <c r="C131" s="1" t="s">
        <v>10</v>
      </c>
      <c r="D131" s="4">
        <v>-161.99</v>
      </c>
    </row>
    <row r="132" spans="1:5" s="35" customFormat="1" ht="13.8" x14ac:dyDescent="0.3">
      <c r="A132" s="24">
        <v>45231</v>
      </c>
      <c r="B132" s="26" t="s">
        <v>135</v>
      </c>
      <c r="C132" s="15" t="s">
        <v>26</v>
      </c>
      <c r="D132" s="4">
        <v>23075.48</v>
      </c>
      <c r="E132" s="1"/>
    </row>
    <row r="133" spans="1:5" s="35" customFormat="1" ht="13.8" x14ac:dyDescent="0.3">
      <c r="A133" s="24">
        <v>45231</v>
      </c>
      <c r="B133" s="1" t="s">
        <v>136</v>
      </c>
      <c r="C133" s="1" t="s">
        <v>10</v>
      </c>
      <c r="D133" s="4">
        <v>-75</v>
      </c>
      <c r="E133" s="1"/>
    </row>
    <row r="134" spans="1:5" s="35" customFormat="1" ht="13.8" x14ac:dyDescent="0.3">
      <c r="A134" s="24">
        <v>45246</v>
      </c>
      <c r="B134" s="26" t="s">
        <v>137</v>
      </c>
      <c r="C134" s="15" t="s">
        <v>26</v>
      </c>
      <c r="D134" s="4">
        <v>0.09</v>
      </c>
      <c r="E134" s="1"/>
    </row>
    <row r="135" spans="1:5" s="35" customFormat="1" ht="13.8" x14ac:dyDescent="0.3">
      <c r="A135" s="24">
        <v>45252</v>
      </c>
      <c r="B135" s="26" t="s">
        <v>138</v>
      </c>
      <c r="C135" s="15" t="s">
        <v>26</v>
      </c>
      <c r="D135" s="4">
        <v>528</v>
      </c>
      <c r="E135" s="1"/>
    </row>
    <row r="136" spans="1:5" s="35" customFormat="1" ht="13.8" x14ac:dyDescent="0.3">
      <c r="A136" s="24">
        <v>45260</v>
      </c>
      <c r="B136" s="26" t="s">
        <v>139</v>
      </c>
      <c r="C136" s="15" t="s">
        <v>26</v>
      </c>
      <c r="D136" s="4">
        <v>224.99</v>
      </c>
      <c r="E136" s="1"/>
    </row>
    <row r="137" spans="1:5" s="35" customFormat="1" ht="13.8" x14ac:dyDescent="0.3">
      <c r="A137" s="24">
        <v>45260</v>
      </c>
      <c r="B137" s="12" t="s">
        <v>140</v>
      </c>
      <c r="C137" s="15" t="s">
        <v>26</v>
      </c>
      <c r="D137" s="4">
        <v>75</v>
      </c>
      <c r="E137" s="1"/>
    </row>
    <row r="138" spans="1:5" s="35" customFormat="1" ht="13.8" x14ac:dyDescent="0.3">
      <c r="A138" s="24">
        <v>45280</v>
      </c>
      <c r="B138" s="12" t="s">
        <v>141</v>
      </c>
      <c r="C138" s="1" t="s">
        <v>10</v>
      </c>
      <c r="D138" s="4">
        <v>-12145.23</v>
      </c>
      <c r="E138" s="1"/>
    </row>
    <row r="139" spans="1:5" s="35" customFormat="1" ht="13.8" x14ac:dyDescent="0.3">
      <c r="A139" s="24">
        <v>45292</v>
      </c>
      <c r="B139" s="1" t="s">
        <v>142</v>
      </c>
      <c r="C139" s="1" t="s">
        <v>10</v>
      </c>
      <c r="D139" s="4">
        <v>-9</v>
      </c>
      <c r="E139" s="1"/>
    </row>
    <row r="140" spans="1:5" s="35" customFormat="1" ht="13.8" x14ac:dyDescent="0.3">
      <c r="A140" s="24">
        <v>45292</v>
      </c>
      <c r="B140" s="1" t="s">
        <v>143</v>
      </c>
      <c r="C140" s="1" t="s">
        <v>10</v>
      </c>
      <c r="D140" s="4">
        <v>-190</v>
      </c>
      <c r="E140" s="1"/>
    </row>
    <row r="141" spans="1:5" s="35" customFormat="1" ht="13.8" x14ac:dyDescent="0.3">
      <c r="A141" s="24">
        <v>45323</v>
      </c>
      <c r="B141" s="26" t="s">
        <v>144</v>
      </c>
      <c r="C141" s="12" t="s">
        <v>145</v>
      </c>
      <c r="D141" s="4">
        <v>10270.24</v>
      </c>
      <c r="E141" s="1"/>
    </row>
    <row r="142" spans="1:5" s="35" customFormat="1" ht="13.8" x14ac:dyDescent="0.3">
      <c r="A142" s="24">
        <v>45350</v>
      </c>
      <c r="B142" s="26" t="s">
        <v>146</v>
      </c>
      <c r="C142" s="12" t="s">
        <v>26</v>
      </c>
      <c r="D142" s="4">
        <v>21550.15</v>
      </c>
      <c r="E142" s="1"/>
    </row>
    <row r="143" spans="1:5" s="35" customFormat="1" ht="13.8" x14ac:dyDescent="0.3">
      <c r="A143" s="24">
        <v>45352</v>
      </c>
      <c r="B143" s="1" t="s">
        <v>147</v>
      </c>
      <c r="C143" s="1" t="s">
        <v>10</v>
      </c>
      <c r="D143" s="4">
        <v>-212</v>
      </c>
      <c r="E143" s="1"/>
    </row>
    <row r="144" spans="1:5" s="35" customFormat="1" ht="13.8" x14ac:dyDescent="0.3">
      <c r="A144" s="24">
        <v>45352</v>
      </c>
      <c r="B144" s="1" t="s">
        <v>148</v>
      </c>
      <c r="C144" s="1" t="s">
        <v>10</v>
      </c>
      <c r="D144" s="4">
        <v>-28332.95</v>
      </c>
      <c r="E144" s="1"/>
    </row>
    <row r="145" spans="1:5" s="35" customFormat="1" ht="13.8" x14ac:dyDescent="0.3">
      <c r="A145" s="24">
        <v>45380</v>
      </c>
      <c r="B145" s="26" t="s">
        <v>146</v>
      </c>
      <c r="C145" s="12" t="s">
        <v>26</v>
      </c>
      <c r="D145" s="4">
        <v>8432.7999999999993</v>
      </c>
      <c r="E145" s="1"/>
    </row>
    <row r="146" spans="1:5" s="35" customFormat="1" ht="13.8" x14ac:dyDescent="0.3">
      <c r="A146" s="24">
        <v>45412</v>
      </c>
      <c r="B146" s="1" t="s">
        <v>149</v>
      </c>
      <c r="C146" s="1" t="s">
        <v>10</v>
      </c>
      <c r="D146" s="4">
        <v>-28</v>
      </c>
      <c r="E146" s="1"/>
    </row>
    <row r="147" spans="1:5" s="35" customFormat="1" ht="13.8" x14ac:dyDescent="0.3">
      <c r="A147" s="24">
        <v>45434</v>
      </c>
      <c r="B147" s="26" t="s">
        <v>150</v>
      </c>
      <c r="C147" s="12" t="s">
        <v>26</v>
      </c>
      <c r="D147" s="4">
        <v>704</v>
      </c>
      <c r="E147" s="1"/>
    </row>
    <row r="148" spans="1:5" s="35" customFormat="1" ht="13.8" x14ac:dyDescent="0.3">
      <c r="A148" s="24">
        <v>45455</v>
      </c>
      <c r="B148" s="26" t="s">
        <v>151</v>
      </c>
      <c r="C148" s="12" t="s">
        <v>26</v>
      </c>
      <c r="D148" s="4">
        <v>817.19</v>
      </c>
      <c r="E148" s="1"/>
    </row>
    <row r="149" spans="1:5" s="35" customFormat="1" ht="13.8" x14ac:dyDescent="0.3">
      <c r="A149" s="24">
        <v>45474</v>
      </c>
      <c r="B149" s="1" t="s">
        <v>152</v>
      </c>
      <c r="C149" s="1" t="s">
        <v>10</v>
      </c>
      <c r="D149" s="4">
        <v>-16</v>
      </c>
      <c r="E149" s="1"/>
    </row>
    <row r="150" spans="1:5" s="35" customFormat="1" ht="13.8" x14ac:dyDescent="0.3">
      <c r="A150" s="24">
        <v>45482</v>
      </c>
      <c r="B150" s="1" t="s">
        <v>153</v>
      </c>
      <c r="C150" s="1" t="s">
        <v>10</v>
      </c>
      <c r="D150" s="4">
        <v>-910</v>
      </c>
      <c r="E150" s="1"/>
    </row>
    <row r="151" spans="1:5" s="35" customFormat="1" ht="13.8" x14ac:dyDescent="0.3">
      <c r="A151" s="24">
        <v>45503</v>
      </c>
      <c r="B151" s="1" t="s">
        <v>154</v>
      </c>
      <c r="C151" s="1" t="s">
        <v>10</v>
      </c>
      <c r="D151" s="4">
        <v>-0.36</v>
      </c>
      <c r="E151" s="1"/>
    </row>
    <row r="152" spans="1:5" s="35" customFormat="1" ht="13.8" x14ac:dyDescent="0.3">
      <c r="A152" s="24">
        <v>45505</v>
      </c>
      <c r="B152" s="36" t="s">
        <v>155</v>
      </c>
      <c r="C152" s="1" t="s">
        <v>10</v>
      </c>
      <c r="D152" s="37">
        <v>-470</v>
      </c>
      <c r="E152" s="1"/>
    </row>
    <row r="153" spans="1:5" s="35" customFormat="1" x14ac:dyDescent="0.25">
      <c r="A153" s="24">
        <v>45505</v>
      </c>
      <c r="B153" s="1" t="s">
        <v>156</v>
      </c>
      <c r="C153" s="1" t="s">
        <v>10</v>
      </c>
      <c r="D153" s="37">
        <v>-1360</v>
      </c>
      <c r="E153" s="37"/>
    </row>
    <row r="154" spans="1:5" s="35" customFormat="1" x14ac:dyDescent="0.25">
      <c r="A154" s="24">
        <v>45505</v>
      </c>
      <c r="B154" s="1" t="s">
        <v>157</v>
      </c>
      <c r="C154" s="1" t="s">
        <v>10</v>
      </c>
      <c r="D154" s="37">
        <v>-40487.999999999993</v>
      </c>
      <c r="E154" s="1"/>
    </row>
    <row r="155" spans="1:5" s="35" customFormat="1" x14ac:dyDescent="0.25">
      <c r="A155" s="24">
        <v>45517</v>
      </c>
      <c r="B155" s="26" t="s">
        <v>158</v>
      </c>
      <c r="C155" s="12" t="s">
        <v>26</v>
      </c>
      <c r="D155" s="16">
        <v>512</v>
      </c>
      <c r="E155" s="1"/>
    </row>
    <row r="156" spans="1:5" s="35" customFormat="1" x14ac:dyDescent="0.25">
      <c r="A156" s="24">
        <v>45538</v>
      </c>
      <c r="B156" s="26" t="s">
        <v>159</v>
      </c>
      <c r="C156" s="12" t="s">
        <v>26</v>
      </c>
      <c r="D156" s="16">
        <v>21.93</v>
      </c>
      <c r="E156" s="1"/>
    </row>
    <row r="157" spans="1:5" s="35" customFormat="1" x14ac:dyDescent="0.25">
      <c r="A157" s="24">
        <v>45544</v>
      </c>
      <c r="B157" s="1" t="s">
        <v>160</v>
      </c>
      <c r="C157" s="1" t="s">
        <v>10</v>
      </c>
      <c r="D157" s="37">
        <v>-1308.9999999999973</v>
      </c>
      <c r="E157" s="1"/>
    </row>
    <row r="158" spans="1:5" s="35" customFormat="1" x14ac:dyDescent="0.25">
      <c r="A158" s="24">
        <v>45547</v>
      </c>
      <c r="B158" s="1" t="s">
        <v>161</v>
      </c>
      <c r="C158" s="1" t="s">
        <v>10</v>
      </c>
      <c r="D158" s="37">
        <v>-183</v>
      </c>
      <c r="E158" s="1"/>
    </row>
    <row r="159" spans="1:5" x14ac:dyDescent="0.25">
      <c r="A159" s="24">
        <v>45565</v>
      </c>
      <c r="B159" s="1" t="s">
        <v>162</v>
      </c>
      <c r="C159" s="1" t="s">
        <v>10</v>
      </c>
      <c r="D159" s="37">
        <v>-9</v>
      </c>
    </row>
    <row r="160" spans="1:5" s="35" customFormat="1" x14ac:dyDescent="0.25">
      <c r="A160" s="24">
        <v>45566</v>
      </c>
      <c r="B160" s="1" t="s">
        <v>163</v>
      </c>
      <c r="C160" s="12" t="s">
        <v>10</v>
      </c>
      <c r="D160" s="37">
        <v>-24211.95</v>
      </c>
      <c r="E160" s="1"/>
    </row>
    <row r="161" spans="1:8" s="35" customFormat="1" x14ac:dyDescent="0.25">
      <c r="A161" s="24">
        <v>45567</v>
      </c>
      <c r="B161" s="26" t="s">
        <v>164</v>
      </c>
      <c r="C161" s="12" t="s">
        <v>26</v>
      </c>
      <c r="D161" s="16">
        <v>24382.949999999997</v>
      </c>
      <c r="E161" s="1"/>
    </row>
    <row r="162" spans="1:8" s="35" customFormat="1" x14ac:dyDescent="0.25">
      <c r="A162" s="24">
        <v>45582</v>
      </c>
      <c r="B162" s="26" t="s">
        <v>165</v>
      </c>
      <c r="C162" s="12" t="s">
        <v>26</v>
      </c>
      <c r="D162" s="16">
        <v>798.99999999999727</v>
      </c>
      <c r="E162" s="1"/>
    </row>
    <row r="163" spans="1:8" s="35" customFormat="1" x14ac:dyDescent="0.25">
      <c r="A163" s="24">
        <v>45582</v>
      </c>
      <c r="B163" s="26" t="s">
        <v>166</v>
      </c>
      <c r="C163" s="12" t="s">
        <v>26</v>
      </c>
      <c r="D163" s="16">
        <v>38</v>
      </c>
      <c r="E163" s="1"/>
      <c r="F163" s="1"/>
      <c r="G163" s="1"/>
      <c r="H163" s="1"/>
    </row>
    <row r="164" spans="1:8" s="35" customFormat="1" x14ac:dyDescent="0.25">
      <c r="A164" s="24">
        <v>45597</v>
      </c>
      <c r="B164" s="1" t="s">
        <v>167</v>
      </c>
      <c r="C164" s="12" t="s">
        <v>10</v>
      </c>
      <c r="D164" s="37">
        <v>-20.02</v>
      </c>
      <c r="E164" s="1"/>
      <c r="F164" s="1"/>
      <c r="G164" s="1"/>
      <c r="H164" s="1"/>
    </row>
    <row r="165" spans="1:8" x14ac:dyDescent="0.25">
      <c r="A165" s="24">
        <v>45597</v>
      </c>
      <c r="B165" s="1" t="s">
        <v>168</v>
      </c>
      <c r="C165" s="12" t="s">
        <v>10</v>
      </c>
      <c r="D165" s="37">
        <v>-577</v>
      </c>
    </row>
    <row r="166" spans="1:8" x14ac:dyDescent="0.25">
      <c r="A166" s="24">
        <v>45609</v>
      </c>
      <c r="B166" s="1" t="s">
        <v>169</v>
      </c>
      <c r="C166" s="12" t="s">
        <v>10</v>
      </c>
      <c r="D166" s="37">
        <v>-142.57</v>
      </c>
    </row>
    <row r="167" spans="1:8" x14ac:dyDescent="0.25">
      <c r="A167" s="24">
        <v>45627</v>
      </c>
      <c r="B167" s="1" t="s">
        <v>170</v>
      </c>
      <c r="C167" s="12" t="s">
        <v>10</v>
      </c>
      <c r="D167" s="37">
        <v>-1170.46</v>
      </c>
    </row>
    <row r="168" spans="1:8" x14ac:dyDescent="0.25">
      <c r="A168" s="24">
        <v>45631</v>
      </c>
      <c r="B168" s="1" t="s">
        <v>171</v>
      </c>
      <c r="C168" s="12" t="s">
        <v>10</v>
      </c>
      <c r="D168" s="37">
        <v>-15864.259999999998</v>
      </c>
    </row>
    <row r="169" spans="1:8" x14ac:dyDescent="0.25">
      <c r="A169" s="24">
        <v>45632</v>
      </c>
      <c r="B169" s="1" t="s">
        <v>172</v>
      </c>
      <c r="C169" s="12" t="s">
        <v>10</v>
      </c>
      <c r="D169" s="37">
        <v>-882.14000000000306</v>
      </c>
    </row>
    <row r="170" spans="1:8" x14ac:dyDescent="0.25">
      <c r="A170" s="24">
        <v>45689</v>
      </c>
      <c r="B170" s="1" t="s">
        <v>173</v>
      </c>
      <c r="C170" s="12" t="s">
        <v>10</v>
      </c>
      <c r="D170" s="37">
        <v>-50</v>
      </c>
    </row>
    <row r="171" spans="1:8" x14ac:dyDescent="0.25">
      <c r="A171" s="24">
        <v>45714</v>
      </c>
      <c r="B171" s="26" t="s">
        <v>174</v>
      </c>
      <c r="C171" s="12" t="s">
        <v>26</v>
      </c>
      <c r="D171" s="16">
        <v>10836.27</v>
      </c>
    </row>
    <row r="172" spans="1:8" x14ac:dyDescent="0.25">
      <c r="A172" s="24">
        <v>45740</v>
      </c>
      <c r="B172" s="26" t="s">
        <v>175</v>
      </c>
      <c r="C172" s="12" t="s">
        <v>26</v>
      </c>
      <c r="D172" s="16">
        <v>1.9999999993269739</v>
      </c>
    </row>
    <row r="173" spans="1:8" ht="13.8" x14ac:dyDescent="0.3">
      <c r="A173" s="38">
        <v>45764</v>
      </c>
      <c r="B173" s="36" t="s">
        <v>176</v>
      </c>
      <c r="C173" s="36" t="s">
        <v>26</v>
      </c>
      <c r="D173" s="37">
        <v>-0.9</v>
      </c>
      <c r="E173" s="37"/>
    </row>
    <row r="174" spans="1:8" x14ac:dyDescent="0.25">
      <c r="A174" s="24">
        <v>45809</v>
      </c>
      <c r="B174" s="1" t="s">
        <v>177</v>
      </c>
      <c r="C174" s="1" t="s">
        <v>10</v>
      </c>
      <c r="D174" s="37">
        <v>-280</v>
      </c>
    </row>
    <row r="175" spans="1:8" x14ac:dyDescent="0.25">
      <c r="A175" s="24">
        <v>45820</v>
      </c>
      <c r="B175" s="26" t="s">
        <v>178</v>
      </c>
      <c r="C175" s="12" t="s">
        <v>26</v>
      </c>
      <c r="D175" s="16">
        <v>593</v>
      </c>
    </row>
    <row r="176" spans="1:8" x14ac:dyDescent="0.25">
      <c r="A176" s="24">
        <v>45820</v>
      </c>
      <c r="B176" s="1" t="s">
        <v>179</v>
      </c>
      <c r="C176" s="1" t="s">
        <v>10</v>
      </c>
      <c r="D176" s="37">
        <v>-1499.9999999999995</v>
      </c>
    </row>
    <row r="177" spans="1:5" x14ac:dyDescent="0.25">
      <c r="A177" s="24">
        <v>45826</v>
      </c>
      <c r="B177" s="1" t="s">
        <v>180</v>
      </c>
      <c r="C177" s="1" t="s">
        <v>10</v>
      </c>
      <c r="D177" s="37">
        <v>-559.99999999999977</v>
      </c>
    </row>
    <row r="178" spans="1:5" x14ac:dyDescent="0.25">
      <c r="A178" s="24">
        <v>45831</v>
      </c>
      <c r="B178" s="1" t="s">
        <v>181</v>
      </c>
      <c r="C178" s="1" t="s">
        <v>10</v>
      </c>
      <c r="D178" s="37">
        <v>-369.99000000019987</v>
      </c>
    </row>
    <row r="179" spans="1:5" x14ac:dyDescent="0.25">
      <c r="A179" s="24">
        <v>45834</v>
      </c>
      <c r="B179" s="26" t="s">
        <v>127</v>
      </c>
      <c r="C179" s="12" t="s">
        <v>26</v>
      </c>
      <c r="D179" s="16">
        <v>1880</v>
      </c>
    </row>
    <row r="180" spans="1:5" x14ac:dyDescent="0.25">
      <c r="A180" s="24">
        <v>45848</v>
      </c>
      <c r="B180" s="1" t="s">
        <v>182</v>
      </c>
      <c r="C180" s="1" t="s">
        <v>10</v>
      </c>
      <c r="D180" s="37">
        <v>-1339.3199999999997</v>
      </c>
    </row>
    <row r="181" spans="1:5" x14ac:dyDescent="0.25">
      <c r="A181" s="24">
        <v>45898</v>
      </c>
      <c r="B181" s="1" t="s">
        <v>183</v>
      </c>
      <c r="C181" s="1" t="s">
        <v>10</v>
      </c>
      <c r="D181" s="37">
        <f>-654+627</f>
        <v>-27</v>
      </c>
      <c r="E181" s="1" t="s">
        <v>184</v>
      </c>
    </row>
    <row r="182" spans="1:5" x14ac:dyDescent="0.25">
      <c r="A182" s="24">
        <v>45898</v>
      </c>
      <c r="B182" s="1" t="s">
        <v>185</v>
      </c>
      <c r="C182" s="1" t="s">
        <v>10</v>
      </c>
      <c r="D182" s="37">
        <v>-2000.0000000000036</v>
      </c>
    </row>
    <row r="183" spans="1:5" x14ac:dyDescent="0.25">
      <c r="A183" s="24">
        <v>45901</v>
      </c>
      <c r="B183" s="1" t="s">
        <v>186</v>
      </c>
      <c r="C183" s="1" t="s">
        <v>10</v>
      </c>
      <c r="D183" s="37">
        <v>-1.57</v>
      </c>
    </row>
    <row r="184" spans="1:5" x14ac:dyDescent="0.25">
      <c r="A184" s="24">
        <v>45909</v>
      </c>
      <c r="B184" s="26" t="s">
        <v>187</v>
      </c>
      <c r="C184" s="12" t="s">
        <v>26</v>
      </c>
      <c r="D184" s="16">
        <v>12335.14</v>
      </c>
    </row>
    <row r="185" spans="1:5" x14ac:dyDescent="0.25">
      <c r="A185" s="24">
        <v>45931</v>
      </c>
      <c r="B185" s="39" t="s">
        <v>188</v>
      </c>
      <c r="C185" s="1" t="s">
        <v>189</v>
      </c>
      <c r="D185" s="37">
        <v>-7500</v>
      </c>
    </row>
    <row r="186" spans="1:5" x14ac:dyDescent="0.25">
      <c r="A186" s="24">
        <v>46197</v>
      </c>
      <c r="B186" s="39" t="s">
        <v>188</v>
      </c>
      <c r="C186" s="1" t="s">
        <v>189</v>
      </c>
      <c r="D186" s="37">
        <v>8400</v>
      </c>
    </row>
    <row r="187" spans="1:5" x14ac:dyDescent="0.25">
      <c r="A187" s="24">
        <v>45931</v>
      </c>
      <c r="B187" s="1" t="s">
        <v>190</v>
      </c>
      <c r="C187" s="1" t="s">
        <v>189</v>
      </c>
      <c r="D187" s="37">
        <v>-500000</v>
      </c>
    </row>
    <row r="188" spans="1:5" x14ac:dyDescent="0.25">
      <c r="A188" s="24">
        <v>45931</v>
      </c>
      <c r="B188" s="1" t="s">
        <v>191</v>
      </c>
      <c r="C188" s="1" t="s">
        <v>189</v>
      </c>
      <c r="D188" s="37">
        <v>-9.34</v>
      </c>
    </row>
    <row r="189" spans="1:5" x14ac:dyDescent="0.25">
      <c r="A189" s="24">
        <v>45931</v>
      </c>
      <c r="B189" s="1" t="s">
        <v>192</v>
      </c>
      <c r="C189" s="1" t="s">
        <v>189</v>
      </c>
      <c r="D189" s="37">
        <v>-1730.6800000000003</v>
      </c>
    </row>
    <row r="190" spans="1:5" x14ac:dyDescent="0.25">
      <c r="A190" s="24">
        <v>45931</v>
      </c>
      <c r="B190" s="1" t="s">
        <v>193</v>
      </c>
      <c r="C190" s="1" t="s">
        <v>189</v>
      </c>
      <c r="D190" s="37">
        <v>-415</v>
      </c>
    </row>
    <row r="191" spans="1:5" x14ac:dyDescent="0.25">
      <c r="A191" s="24">
        <v>45931</v>
      </c>
      <c r="B191" s="1" t="s">
        <v>194</v>
      </c>
      <c r="C191" s="1" t="s">
        <v>189</v>
      </c>
      <c r="D191" s="37">
        <f>-44296.79+13149.48+95+80</f>
        <v>-30972.31</v>
      </c>
      <c r="E191" s="1" t="s">
        <v>195</v>
      </c>
    </row>
    <row r="192" spans="1:5" x14ac:dyDescent="0.25">
      <c r="A192" s="24">
        <v>45938</v>
      </c>
      <c r="B192" s="1" t="s">
        <v>196</v>
      </c>
      <c r="C192" s="1" t="s">
        <v>197</v>
      </c>
      <c r="D192" s="37">
        <v>-3875</v>
      </c>
    </row>
    <row r="193" spans="1:5" x14ac:dyDescent="0.25">
      <c r="A193" s="24">
        <v>45952</v>
      </c>
      <c r="B193" s="1" t="s">
        <v>198</v>
      </c>
      <c r="C193" s="1" t="s">
        <v>189</v>
      </c>
      <c r="D193" s="37">
        <v>-30000</v>
      </c>
    </row>
    <row r="194" spans="1:5" x14ac:dyDescent="0.25">
      <c r="A194" s="24">
        <v>45957</v>
      </c>
      <c r="B194" s="26" t="s">
        <v>199</v>
      </c>
      <c r="C194" s="12" t="s">
        <v>197</v>
      </c>
      <c r="D194" s="16">
        <v>1500</v>
      </c>
    </row>
    <row r="195" spans="1:5" x14ac:dyDescent="0.25">
      <c r="A195" s="24">
        <v>45962</v>
      </c>
      <c r="B195" s="1" t="s">
        <v>200</v>
      </c>
      <c r="C195" s="1" t="s">
        <v>189</v>
      </c>
      <c r="D195" s="37">
        <v>-2312.7700000000004</v>
      </c>
      <c r="E195" s="1" t="s">
        <v>201</v>
      </c>
    </row>
    <row r="196" spans="1:5" x14ac:dyDescent="0.25">
      <c r="A196" s="24">
        <v>46113</v>
      </c>
      <c r="B196" s="1" t="s">
        <v>202</v>
      </c>
      <c r="C196" s="1" t="s">
        <v>189</v>
      </c>
      <c r="D196" s="37">
        <f>-82931.45+21.94+81356.05+342</f>
        <v>-1211.4599999999919</v>
      </c>
    </row>
    <row r="197" spans="1:5" x14ac:dyDescent="0.25">
      <c r="A197" s="24">
        <v>46143</v>
      </c>
      <c r="B197" s="1" t="s">
        <v>203</v>
      </c>
      <c r="C197" s="1" t="s">
        <v>189</v>
      </c>
      <c r="D197" s="37">
        <f>-4163989.68+4160155.15+312</f>
        <v>-3522.5300000002608</v>
      </c>
    </row>
    <row r="198" spans="1:5" ht="14.4" x14ac:dyDescent="0.3">
      <c r="A198" s="40">
        <v>46174</v>
      </c>
      <c r="B198" t="s">
        <v>204</v>
      </c>
      <c r="C198" s="1" t="s">
        <v>189</v>
      </c>
      <c r="D198" s="37">
        <v>-21082.9</v>
      </c>
    </row>
    <row r="199" spans="1:5" ht="14.4" x14ac:dyDescent="0.3">
      <c r="A199" s="40">
        <v>46174</v>
      </c>
      <c r="B199" t="s">
        <v>205</v>
      </c>
      <c r="C199" s="1" t="s">
        <v>189</v>
      </c>
      <c r="D199" s="37">
        <v>-20890.12</v>
      </c>
    </row>
    <row r="200" spans="1:5" x14ac:dyDescent="0.25">
      <c r="A200" s="24">
        <v>46174</v>
      </c>
      <c r="B200" s="1" t="s">
        <v>206</v>
      </c>
      <c r="C200" s="1" t="s">
        <v>189</v>
      </c>
      <c r="D200" s="37">
        <v>-2750.44</v>
      </c>
    </row>
    <row r="201" spans="1:5" ht="14.4" x14ac:dyDescent="0.3">
      <c r="A201" s="40">
        <v>46174</v>
      </c>
      <c r="B201" t="s">
        <v>207</v>
      </c>
      <c r="C201" s="1" t="s">
        <v>189</v>
      </c>
      <c r="D201" s="37">
        <v>-130520.05</v>
      </c>
    </row>
    <row r="202" spans="1:5" ht="14.4" x14ac:dyDescent="0.3">
      <c r="A202" s="40">
        <v>46184</v>
      </c>
      <c r="B202" t="s">
        <v>199</v>
      </c>
      <c r="C202" s="1" t="s">
        <v>197</v>
      </c>
      <c r="D202" s="37">
        <v>-1500</v>
      </c>
    </row>
    <row r="203" spans="1:5" x14ac:dyDescent="0.25">
      <c r="A203" s="24"/>
      <c r="C203" s="1"/>
      <c r="D203" s="37"/>
    </row>
    <row r="204" spans="1:5" x14ac:dyDescent="0.25">
      <c r="A204" s="24"/>
      <c r="C204" s="1"/>
      <c r="D204" s="37"/>
    </row>
    <row r="205" spans="1:5" x14ac:dyDescent="0.25">
      <c r="A205" s="24"/>
      <c r="C205" s="1"/>
      <c r="D205" s="37"/>
    </row>
    <row r="206" spans="1:5" ht="13.8" thickBot="1" x14ac:dyDescent="0.3">
      <c r="A206" s="24"/>
      <c r="C206" s="1"/>
      <c r="D206" s="37"/>
    </row>
    <row r="207" spans="1:5" ht="13.8" thickBot="1" x14ac:dyDescent="0.3">
      <c r="C207" s="19"/>
      <c r="D207" s="41">
        <f>SUM(D5:D206)</f>
        <v>-962503.99000000115</v>
      </c>
    </row>
    <row r="208" spans="1:5" ht="13.8" thickTop="1" x14ac:dyDescent="0.25">
      <c r="B208" s="1" t="s">
        <v>208</v>
      </c>
      <c r="D208" s="42">
        <f>D1-D207</f>
        <v>1.1641532182693481E-9</v>
      </c>
    </row>
    <row r="209" spans="1:5" ht="14.4" x14ac:dyDescent="0.3">
      <c r="A209"/>
      <c r="B209" s="43" t="s">
        <v>209</v>
      </c>
      <c r="C209" s="43"/>
      <c r="D209"/>
    </row>
    <row r="210" spans="1:5" x14ac:dyDescent="0.25">
      <c r="A210" s="44" t="s">
        <v>210</v>
      </c>
      <c r="B210" s="44" t="s">
        <v>211</v>
      </c>
      <c r="C210" s="44" t="s">
        <v>212</v>
      </c>
      <c r="D210" s="45" t="s">
        <v>213</v>
      </c>
    </row>
    <row r="211" spans="1:5" ht="20.399999999999999" x14ac:dyDescent="0.25">
      <c r="A211" s="46" t="s">
        <v>214</v>
      </c>
      <c r="B211" s="46" t="s">
        <v>1</v>
      </c>
      <c r="C211" s="46" t="s">
        <v>215</v>
      </c>
      <c r="D211" s="47">
        <v>-962503.99</v>
      </c>
    </row>
    <row r="213" spans="1:5" x14ac:dyDescent="0.25">
      <c r="B213" s="1" t="s">
        <v>216</v>
      </c>
    </row>
    <row r="214" spans="1:5" x14ac:dyDescent="0.25">
      <c r="A214" s="24">
        <v>46112</v>
      </c>
      <c r="B214" s="1" t="s">
        <v>187</v>
      </c>
      <c r="C214" s="1" t="s">
        <v>189</v>
      </c>
      <c r="D214" s="37">
        <v>-12335.14</v>
      </c>
    </row>
    <row r="215" spans="1:5" x14ac:dyDescent="0.25">
      <c r="A215" s="24">
        <v>45860</v>
      </c>
      <c r="B215" s="1" t="s">
        <v>217</v>
      </c>
      <c r="C215" s="1" t="s">
        <v>218</v>
      </c>
      <c r="D215" s="37">
        <v>-0.84</v>
      </c>
    </row>
    <row r="216" spans="1:5" x14ac:dyDescent="0.25">
      <c r="A216" s="24">
        <v>45901</v>
      </c>
      <c r="B216" s="1" t="s">
        <v>219</v>
      </c>
      <c r="C216" s="1" t="s">
        <v>10</v>
      </c>
      <c r="D216" s="37">
        <v>-9</v>
      </c>
    </row>
    <row r="217" spans="1:5" x14ac:dyDescent="0.25">
      <c r="A217" s="24">
        <v>46143</v>
      </c>
      <c r="B217" s="1" t="s">
        <v>220</v>
      </c>
      <c r="C217" s="1" t="s">
        <v>189</v>
      </c>
      <c r="D217" s="37">
        <f>-32990.91+2888+29670.91</f>
        <v>-432.00000000000364</v>
      </c>
    </row>
    <row r="218" spans="1:5" x14ac:dyDescent="0.25">
      <c r="A218" s="24">
        <v>46156</v>
      </c>
      <c r="B218" s="1" t="s">
        <v>221</v>
      </c>
      <c r="C218" s="1" t="s">
        <v>189</v>
      </c>
      <c r="D218" s="37">
        <f>21420.5-21240.5</f>
        <v>180</v>
      </c>
    </row>
    <row r="219" spans="1:5" x14ac:dyDescent="0.25">
      <c r="A219" s="24">
        <v>45848</v>
      </c>
      <c r="B219" s="1" t="s">
        <v>222</v>
      </c>
      <c r="C219" s="1" t="s">
        <v>10</v>
      </c>
      <c r="D219" s="37">
        <v>-1553.9999999998695</v>
      </c>
    </row>
    <row r="220" spans="1:5" x14ac:dyDescent="0.25">
      <c r="A220" s="24">
        <v>45931</v>
      </c>
      <c r="B220" s="1" t="s">
        <v>223</v>
      </c>
      <c r="C220" s="1" t="s">
        <v>189</v>
      </c>
      <c r="D220" s="37">
        <v>-7875.0099999999984</v>
      </c>
      <c r="E220" s="1" t="s">
        <v>224</v>
      </c>
    </row>
    <row r="221" spans="1:5" x14ac:dyDescent="0.25">
      <c r="A221" s="24">
        <v>45845</v>
      </c>
      <c r="B221" s="1" t="s">
        <v>225</v>
      </c>
      <c r="C221" s="1" t="s">
        <v>10</v>
      </c>
      <c r="D221" s="37">
        <v>-3996</v>
      </c>
    </row>
    <row r="222" spans="1:5" x14ac:dyDescent="0.25">
      <c r="A222" s="24">
        <v>46023</v>
      </c>
      <c r="B222" s="1" t="s">
        <v>226</v>
      </c>
      <c r="C222" s="1" t="s">
        <v>189</v>
      </c>
      <c r="D222" s="37">
        <v>-20</v>
      </c>
    </row>
    <row r="223" spans="1:5" x14ac:dyDescent="0.25">
      <c r="A223" s="24">
        <v>45854</v>
      </c>
      <c r="B223" s="1" t="s">
        <v>227</v>
      </c>
      <c r="C223" s="1" t="s">
        <v>10</v>
      </c>
      <c r="D223" s="37">
        <v>-527</v>
      </c>
    </row>
    <row r="224" spans="1:5" x14ac:dyDescent="0.25">
      <c r="A224" s="24">
        <v>45883</v>
      </c>
      <c r="B224" s="1" t="s">
        <v>228</v>
      </c>
      <c r="C224" s="1" t="s">
        <v>10</v>
      </c>
      <c r="D224" s="37">
        <v>-125</v>
      </c>
    </row>
    <row r="225" spans="1:4" x14ac:dyDescent="0.25">
      <c r="A225" s="24">
        <v>45870</v>
      </c>
      <c r="B225" s="1" t="s">
        <v>229</v>
      </c>
      <c r="C225" s="1" t="s">
        <v>10</v>
      </c>
      <c r="D225" s="37">
        <v>-170</v>
      </c>
    </row>
    <row r="226" spans="1:4" x14ac:dyDescent="0.25">
      <c r="A226" s="24">
        <v>46082</v>
      </c>
      <c r="B226" s="1" t="s">
        <v>230</v>
      </c>
      <c r="C226" s="1" t="s">
        <v>189</v>
      </c>
      <c r="D226" s="37">
        <f>-114279.84+9443+66794.58+12494.11</f>
        <v>-25548.149999999994</v>
      </c>
    </row>
    <row r="227" spans="1:4" x14ac:dyDescent="0.25">
      <c r="A227" s="24"/>
      <c r="C227" s="1"/>
      <c r="D227" s="37"/>
    </row>
    <row r="228" spans="1:4" x14ac:dyDescent="0.25">
      <c r="A228" s="24"/>
      <c r="C228" s="1"/>
      <c r="D228" s="37"/>
    </row>
    <row r="229" spans="1:4" x14ac:dyDescent="0.25">
      <c r="A229" s="24"/>
      <c r="C229" s="1"/>
      <c r="D229" s="37"/>
    </row>
    <row r="230" spans="1:4" x14ac:dyDescent="0.25">
      <c r="A230" s="24"/>
      <c r="C230" s="1"/>
      <c r="D230" s="37"/>
    </row>
    <row r="231" spans="1:4" x14ac:dyDescent="0.25">
      <c r="A231" s="24"/>
      <c r="C231" s="1"/>
      <c r="D231" s="37"/>
    </row>
    <row r="232" spans="1:4" x14ac:dyDescent="0.25">
      <c r="A232" s="24"/>
      <c r="C232" s="1"/>
      <c r="D232" s="37"/>
    </row>
    <row r="233" spans="1:4" x14ac:dyDescent="0.25">
      <c r="A233" s="24"/>
      <c r="C233" s="1"/>
      <c r="D233" s="37"/>
    </row>
    <row r="234" spans="1:4" x14ac:dyDescent="0.25">
      <c r="A234" s="24"/>
      <c r="C234" s="1"/>
      <c r="D234" s="37"/>
    </row>
    <row r="235" spans="1:4" x14ac:dyDescent="0.25">
      <c r="A235" s="24"/>
      <c r="B235" s="26"/>
      <c r="D235" s="16"/>
    </row>
    <row r="236" spans="1:4" x14ac:dyDescent="0.25">
      <c r="A236" s="24"/>
      <c r="C236" s="1"/>
      <c r="D236" s="37"/>
    </row>
    <row r="237" spans="1:4" x14ac:dyDescent="0.25">
      <c r="A237" s="24"/>
      <c r="C237" s="1"/>
      <c r="D237" s="37"/>
    </row>
    <row r="238" spans="1:4" x14ac:dyDescent="0.25">
      <c r="A238" s="24"/>
      <c r="C238" s="1"/>
      <c r="D238" s="37"/>
    </row>
    <row r="239" spans="1:4" x14ac:dyDescent="0.25">
      <c r="A239" s="24"/>
      <c r="C239" s="1"/>
      <c r="D239" s="37"/>
    </row>
    <row r="240" spans="1:4" x14ac:dyDescent="0.25">
      <c r="A240" s="24"/>
      <c r="C240" s="1"/>
      <c r="D240" s="37"/>
    </row>
  </sheetData>
  <autoFilter ref="A1:E197" xr:uid="{17AC83F8-2E35-4C5E-85D7-D8D781D66155}"/>
  <dataConsolidate/>
  <pageMargins left="0.5" right="0.5" top="0.5" bottom="0.5" header="0" footer="0"/>
  <pageSetup scale="80" orientation="portrait" r:id="rId1"/>
  <headerFooter>
    <oddHeader>&amp;C&amp;"Times New Roman,Bold"&amp;10University of Maryland
Central Billing Lockbox Reconciliation
____________________________________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8</vt:i4>
      </vt:variant>
    </vt:vector>
  </HeadingPairs>
  <TitlesOfParts>
    <vt:vector size="15" baseType="lpstr">
      <vt:lpstr>Sep-26</vt:lpstr>
      <vt:lpstr>Sep tx</vt:lpstr>
      <vt:lpstr>Aug-26</vt:lpstr>
      <vt:lpstr>Aug tx</vt:lpstr>
      <vt:lpstr>Jul-26</vt:lpstr>
      <vt:lpstr>Jul tx</vt:lpstr>
      <vt:lpstr>Jun-26</vt:lpstr>
      <vt:lpstr>'Aug-26'!Print_Area</vt:lpstr>
      <vt:lpstr>'Jul-26'!Print_Area</vt:lpstr>
      <vt:lpstr>'Jun-26'!Print_Area</vt:lpstr>
      <vt:lpstr>'Sep-26'!Print_Area</vt:lpstr>
      <vt:lpstr>'Aug-26'!Print_Titles</vt:lpstr>
      <vt:lpstr>'Jul-26'!Print_Titles</vt:lpstr>
      <vt:lpstr>'Jun-26'!Print_Titles</vt:lpstr>
      <vt:lpstr>'Sep-26'!Print_Titles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Mack, Bryan K.</dc:creator>
  <cp:lastModifiedBy>Mack, Bryan K.</cp:lastModifiedBy>
  <cp:lastPrinted>2026-10-08T13:45:35Z</cp:lastPrinted>
  <dcterms:created xsi:type="dcterms:W3CDTF">2026-10-07T18:56:52Z</dcterms:created>
  <dcterms:modified xsi:type="dcterms:W3CDTF">2026-10-08T13:46:06Z</dcterms:modified>
</cp:coreProperties>
</file>