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icklas\Desktop\website edit doc dump\"/>
    </mc:Choice>
  </mc:AlternateContent>
  <xr:revisionPtr revIDLastSave="0" documentId="8_{56F16C07-3F8C-4F66-8E4D-D2A8A7FA3052}" xr6:coauthVersionLast="47" xr6:coauthVersionMax="47" xr10:uidLastSave="{00000000-0000-0000-0000-000000000000}"/>
  <bookViews>
    <workbookView xWindow="29925" yWindow="1125" windowWidth="21600" windowHeight="11295" xr2:uid="{D2B85887-201F-4E3A-B194-3EE961D275CB}"/>
  </bookViews>
  <sheets>
    <sheet name="FY27" sheetId="23" r:id="rId1"/>
    <sheet name="FY26" sheetId="22" r:id="rId2"/>
    <sheet name="FY25" sheetId="21" r:id="rId3"/>
    <sheet name="FY24" sheetId="20" r:id="rId4"/>
    <sheet name="FY23" sheetId="19" r:id="rId5"/>
    <sheet name="FY22" sheetId="18" r:id="rId6"/>
    <sheet name="FY21" sheetId="17" r:id="rId7"/>
    <sheet name="FY20" sheetId="16" r:id="rId8"/>
    <sheet name="FY19" sheetId="15" r:id="rId9"/>
    <sheet name="FY18" sheetId="14" r:id="rId10"/>
    <sheet name="FY17" sheetId="13" r:id="rId11"/>
    <sheet name="FY16" sheetId="12" r:id="rId12"/>
    <sheet name="FY15" sheetId="11" r:id="rId13"/>
    <sheet name="FY14" sheetId="10" r:id="rId14"/>
    <sheet name="FY13" sheetId="9" r:id="rId15"/>
    <sheet name="FY12" sheetId="8" r:id="rId16"/>
    <sheet name="FY11" sheetId="7" r:id="rId17"/>
    <sheet name="FY10" sheetId="6" r:id="rId18"/>
    <sheet name="FY09" sheetId="5" r:id="rId19"/>
    <sheet name="FY08" sheetId="4" r:id="rId20"/>
    <sheet name="FY07" sheetId="3" r:id="rId21"/>
    <sheet name="FY06" sheetId="1" r:id="rId22"/>
    <sheet name="FY05" sheetId="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3" l="1"/>
  <c r="D34" i="23"/>
  <c r="E34" i="23" s="1"/>
  <c r="B34" i="23"/>
  <c r="E33" i="23"/>
  <c r="B33" i="23"/>
  <c r="B37" i="23" s="1"/>
  <c r="F3" i="23"/>
  <c r="F4" i="23" s="1"/>
  <c r="F5" i="23" s="1"/>
  <c r="F6" i="23" s="1"/>
  <c r="F7" i="23" s="1"/>
  <c r="F8" i="23" s="1"/>
  <c r="F9" i="23" s="1"/>
  <c r="F10" i="23" s="1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B3" i="23"/>
  <c r="D3" i="23" s="1"/>
  <c r="B33" i="22"/>
  <c r="D2" i="22"/>
  <c r="B3" i="22"/>
  <c r="D3" i="22"/>
  <c r="D34" i="22"/>
  <c r="B34" i="22"/>
  <c r="E33" i="22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3" i="22"/>
  <c r="E35" i="21"/>
  <c r="E38" i="21"/>
  <c r="E37" i="21"/>
  <c r="D48" i="21"/>
  <c r="D47" i="21"/>
  <c r="D46" i="21"/>
  <c r="D45" i="21"/>
  <c r="D44" i="21"/>
  <c r="D34" i="21"/>
  <c r="B33" i="21"/>
  <c r="I19" i="21"/>
  <c r="I18" i="21"/>
  <c r="I15" i="21"/>
  <c r="E29" i="21"/>
  <c r="E2" i="21"/>
  <c r="D2" i="21"/>
  <c r="B3" i="21"/>
  <c r="D3" i="21"/>
  <c r="B34" i="21"/>
  <c r="E33" i="21"/>
  <c r="I20" i="21"/>
  <c r="I16" i="21"/>
  <c r="F3" i="21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I20" i="20"/>
  <c r="I18" i="20"/>
  <c r="I16" i="20"/>
  <c r="E40" i="20"/>
  <c r="E39" i="20"/>
  <c r="E38" i="20"/>
  <c r="I46" i="20"/>
  <c r="D49" i="20"/>
  <c r="D48" i="20"/>
  <c r="D47" i="20"/>
  <c r="D46" i="20"/>
  <c r="D45" i="20"/>
  <c r="D35" i="20"/>
  <c r="B34" i="20"/>
  <c r="I15" i="20"/>
  <c r="D29" i="20"/>
  <c r="B29" i="20"/>
  <c r="E30" i="20"/>
  <c r="E29" i="20"/>
  <c r="F29" i="20"/>
  <c r="D2" i="20"/>
  <c r="B35" i="20"/>
  <c r="E34" i="20"/>
  <c r="F3" i="20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B3" i="20"/>
  <c r="D3" i="20"/>
  <c r="E38" i="19"/>
  <c r="E37" i="19"/>
  <c r="E29" i="19"/>
  <c r="B16" i="19"/>
  <c r="E2" i="19"/>
  <c r="D27" i="19"/>
  <c r="D2" i="19"/>
  <c r="B3" i="19"/>
  <c r="D3" i="19"/>
  <c r="D34" i="19"/>
  <c r="B33" i="19"/>
  <c r="B37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D37" i="19"/>
  <c r="B38" i="19"/>
  <c r="E3" i="19"/>
  <c r="B4" i="19"/>
  <c r="D4" i="19"/>
  <c r="B5" i="19"/>
  <c r="D5" i="19"/>
  <c r="E4" i="19"/>
  <c r="D38" i="19"/>
  <c r="B39" i="19"/>
  <c r="B6" i="19"/>
  <c r="D6" i="19"/>
  <c r="E5" i="19"/>
  <c r="D39" i="19"/>
  <c r="E39" i="19"/>
  <c r="B40" i="19"/>
  <c r="D40" i="19"/>
  <c r="E40" i="19"/>
  <c r="B41" i="19"/>
  <c r="E6" i="19"/>
  <c r="B7" i="19"/>
  <c r="D7" i="19"/>
  <c r="D41" i="19"/>
  <c r="E41" i="19"/>
  <c r="B42" i="19"/>
  <c r="B8" i="19"/>
  <c r="D8" i="19"/>
  <c r="E7" i="19"/>
  <c r="B9" i="19"/>
  <c r="D9" i="19"/>
  <c r="E8" i="19"/>
  <c r="D42" i="19"/>
  <c r="E42" i="19"/>
  <c r="B43" i="19"/>
  <c r="D43" i="19"/>
  <c r="E43" i="19"/>
  <c r="B44" i="19"/>
  <c r="E9" i="19"/>
  <c r="B10" i="19"/>
  <c r="D10" i="19"/>
  <c r="B11" i="19"/>
  <c r="D11" i="19"/>
  <c r="E10" i="19"/>
  <c r="D44" i="19"/>
  <c r="E44" i="19"/>
  <c r="B45" i="19"/>
  <c r="D45" i="19"/>
  <c r="E45" i="19"/>
  <c r="B46" i="19"/>
  <c r="B12" i="19"/>
  <c r="D12" i="19"/>
  <c r="E11" i="19"/>
  <c r="E12" i="19"/>
  <c r="B13" i="19"/>
  <c r="D13" i="19"/>
  <c r="D46" i="19"/>
  <c r="E46" i="19"/>
  <c r="B47" i="19"/>
  <c r="D47" i="19"/>
  <c r="E47" i="19"/>
  <c r="B48" i="19"/>
  <c r="D48" i="19"/>
  <c r="B14" i="19"/>
  <c r="D14" i="19"/>
  <c r="E13" i="19"/>
  <c r="K37" i="19"/>
  <c r="E48" i="19"/>
  <c r="B15" i="19"/>
  <c r="E14" i="19"/>
  <c r="D15" i="19"/>
  <c r="L37" i="19"/>
  <c r="K38" i="19"/>
  <c r="L38" i="19"/>
  <c r="K39" i="19"/>
  <c r="E15" i="19"/>
  <c r="D16" i="19"/>
  <c r="B34" i="19"/>
  <c r="E34" i="19"/>
  <c r="E33" i="19"/>
  <c r="L39" i="19"/>
  <c r="K40" i="19"/>
  <c r="B17" i="19"/>
  <c r="D17" i="19"/>
  <c r="E16" i="19"/>
  <c r="E35" i="19"/>
  <c r="L40" i="19"/>
  <c r="K41" i="19"/>
  <c r="B18" i="19"/>
  <c r="D18" i="19"/>
  <c r="E17" i="19"/>
  <c r="B19" i="19"/>
  <c r="D19" i="19"/>
  <c r="E18" i="19"/>
  <c r="L41" i="19"/>
  <c r="K42" i="19"/>
  <c r="K43" i="19"/>
  <c r="L42" i="19"/>
  <c r="B20" i="19"/>
  <c r="D20" i="19"/>
  <c r="E19" i="19"/>
  <c r="B21" i="19"/>
  <c r="D21" i="19"/>
  <c r="E20" i="19"/>
  <c r="L43" i="19"/>
  <c r="K44" i="19"/>
  <c r="L44" i="19"/>
  <c r="K45" i="19"/>
  <c r="B22" i="19"/>
  <c r="D22" i="19"/>
  <c r="E21" i="19"/>
  <c r="E22" i="19"/>
  <c r="B23" i="19"/>
  <c r="D23" i="19"/>
  <c r="L45" i="19"/>
  <c r="K46" i="19"/>
  <c r="L46" i="19"/>
  <c r="K47" i="19"/>
  <c r="B24" i="19"/>
  <c r="D24" i="19"/>
  <c r="E23" i="19"/>
  <c r="E24" i="19"/>
  <c r="B25" i="19"/>
  <c r="D25" i="19"/>
  <c r="K48" i="19"/>
  <c r="L48" i="19"/>
  <c r="L47" i="19"/>
  <c r="E25" i="19"/>
  <c r="B26" i="19"/>
  <c r="D26" i="19"/>
  <c r="B27" i="19"/>
  <c r="E26" i="19"/>
  <c r="E27" i="19"/>
  <c r="B28" i="19"/>
  <c r="E28" i="19"/>
  <c r="D2" i="18"/>
  <c r="D34" i="18"/>
  <c r="B33" i="18"/>
  <c r="B3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B3" i="18"/>
  <c r="D3" i="18"/>
  <c r="D2" i="17"/>
  <c r="D34" i="17"/>
  <c r="B33" i="17"/>
  <c r="B37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B3" i="17"/>
  <c r="D3" i="17"/>
  <c r="E3" i="17"/>
  <c r="E2" i="17"/>
  <c r="D2" i="16"/>
  <c r="E2" i="16"/>
  <c r="D34" i="16"/>
  <c r="B33" i="16"/>
  <c r="B37" i="16"/>
  <c r="D37" i="16"/>
  <c r="E37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B3" i="16"/>
  <c r="D3" i="16"/>
  <c r="B4" i="16"/>
  <c r="D4" i="16"/>
  <c r="D2" i="15"/>
  <c r="E2" i="15"/>
  <c r="B33" i="15"/>
  <c r="B37" i="15"/>
  <c r="D34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D2" i="14"/>
  <c r="D34" i="14"/>
  <c r="B33" i="14"/>
  <c r="B37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B3" i="14"/>
  <c r="D3" i="14"/>
  <c r="D2" i="13"/>
  <c r="D34" i="13"/>
  <c r="B33" i="13"/>
  <c r="B37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E2" i="13"/>
  <c r="D2" i="12"/>
  <c r="B3" i="12"/>
  <c r="D3" i="12"/>
  <c r="D34" i="12"/>
  <c r="B33" i="12"/>
  <c r="B37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D2" i="11"/>
  <c r="B3" i="11"/>
  <c r="D3" i="11"/>
  <c r="D34" i="11"/>
  <c r="B33" i="11"/>
  <c r="B37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D2" i="10"/>
  <c r="E2" i="10"/>
  <c r="D34" i="10"/>
  <c r="B33" i="10"/>
  <c r="B37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D2" i="9"/>
  <c r="D34" i="9"/>
  <c r="B33" i="9"/>
  <c r="B37" i="9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D2" i="8"/>
  <c r="B3" i="8"/>
  <c r="D3" i="8"/>
  <c r="E3" i="8"/>
  <c r="D34" i="8"/>
  <c r="B33" i="8"/>
  <c r="B37" i="8"/>
  <c r="B38" i="8"/>
  <c r="B39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D2" i="7"/>
  <c r="E2" i="7"/>
  <c r="D34" i="7"/>
  <c r="B33" i="7"/>
  <c r="B37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D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B33" i="6"/>
  <c r="B37" i="6"/>
  <c r="I37" i="6"/>
  <c r="I38" i="6"/>
  <c r="I39" i="6"/>
  <c r="I40" i="6"/>
  <c r="I41" i="6"/>
  <c r="I42" i="6"/>
  <c r="I43" i="6"/>
  <c r="I44" i="6"/>
  <c r="I45" i="6"/>
  <c r="I46" i="6"/>
  <c r="I47" i="6"/>
  <c r="I48" i="6"/>
  <c r="D34" i="6"/>
  <c r="D2" i="5"/>
  <c r="B3" i="5"/>
  <c r="D3" i="5"/>
  <c r="B4" i="5"/>
  <c r="D4" i="5"/>
  <c r="E4" i="5"/>
  <c r="B33" i="5"/>
  <c r="B37" i="5"/>
  <c r="D34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B33" i="4"/>
  <c r="B37" i="4"/>
  <c r="D2" i="4"/>
  <c r="D34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D2" i="3"/>
  <c r="E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B33" i="3"/>
  <c r="B37" i="3"/>
  <c r="D34" i="3"/>
  <c r="D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E33" i="2"/>
  <c r="B34" i="2"/>
  <c r="E34" i="2"/>
  <c r="E35" i="2"/>
  <c r="D37" i="2"/>
  <c r="E37" i="2"/>
  <c r="I37" i="2"/>
  <c r="I38" i="2"/>
  <c r="B38" i="2"/>
  <c r="I39" i="2"/>
  <c r="I40" i="2"/>
  <c r="I41" i="2"/>
  <c r="I42" i="2"/>
  <c r="I43" i="2"/>
  <c r="I44" i="2"/>
  <c r="I45" i="2"/>
  <c r="I46" i="2"/>
  <c r="I47" i="2"/>
  <c r="I48" i="2"/>
  <c r="D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B33" i="1"/>
  <c r="B37" i="1"/>
  <c r="D37" i="1"/>
  <c r="D34" i="1"/>
  <c r="B3" i="4"/>
  <c r="D3" i="4"/>
  <c r="B4" i="4"/>
  <c r="D4" i="4"/>
  <c r="E2" i="4"/>
  <c r="B3" i="3"/>
  <c r="D3" i="3"/>
  <c r="B38" i="4"/>
  <c r="B38" i="7"/>
  <c r="B39" i="7"/>
  <c r="I37" i="7"/>
  <c r="I38" i="7"/>
  <c r="I39" i="7"/>
  <c r="I40" i="7"/>
  <c r="I41" i="7"/>
  <c r="I42" i="7"/>
  <c r="I43" i="7"/>
  <c r="I44" i="7"/>
  <c r="I45" i="7"/>
  <c r="I46" i="7"/>
  <c r="I47" i="7"/>
  <c r="I48" i="7"/>
  <c r="D37" i="7"/>
  <c r="E37" i="7"/>
  <c r="B3" i="7"/>
  <c r="D3" i="7"/>
  <c r="E3" i="7"/>
  <c r="B4" i="7"/>
  <c r="D4" i="7"/>
  <c r="B5" i="7"/>
  <c r="E2" i="8"/>
  <c r="B4" i="8"/>
  <c r="D4" i="8"/>
  <c r="D37" i="8"/>
  <c r="E37" i="8"/>
  <c r="I37" i="8"/>
  <c r="I38" i="8"/>
  <c r="I39" i="8"/>
  <c r="I40" i="8"/>
  <c r="I41" i="8"/>
  <c r="I42" i="8"/>
  <c r="I43" i="8"/>
  <c r="I44" i="8"/>
  <c r="I45" i="8"/>
  <c r="I46" i="8"/>
  <c r="I47" i="8"/>
  <c r="I48" i="8"/>
  <c r="B38" i="9"/>
  <c r="D38" i="9"/>
  <c r="E38" i="9"/>
  <c r="I37" i="9"/>
  <c r="I38" i="9"/>
  <c r="I39" i="9"/>
  <c r="I40" i="9"/>
  <c r="I41" i="9"/>
  <c r="I42" i="9"/>
  <c r="I43" i="9"/>
  <c r="I44" i="9"/>
  <c r="I45" i="9"/>
  <c r="I46" i="9"/>
  <c r="I47" i="9"/>
  <c r="I48" i="9"/>
  <c r="D37" i="9"/>
  <c r="E37" i="9"/>
  <c r="B38" i="10"/>
  <c r="D38" i="10"/>
  <c r="E38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D37" i="10"/>
  <c r="E37" i="10"/>
  <c r="B3" i="10"/>
  <c r="D3" i="10"/>
  <c r="E3" i="10"/>
  <c r="B39" i="10"/>
  <c r="B40" i="10"/>
  <c r="B41" i="10"/>
  <c r="D41" i="10"/>
  <c r="E41" i="10"/>
  <c r="E2" i="11"/>
  <c r="B4" i="11"/>
  <c r="D4" i="11"/>
  <c r="E3" i="11"/>
  <c r="B38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D37" i="11"/>
  <c r="E37" i="11"/>
  <c r="B4" i="12"/>
  <c r="D4" i="12"/>
  <c r="B5" i="12"/>
  <c r="D5" i="12"/>
  <c r="E3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B38" i="12"/>
  <c r="B39" i="12"/>
  <c r="B40" i="12"/>
  <c r="D40" i="12"/>
  <c r="D37" i="12"/>
  <c r="E37" i="12"/>
  <c r="E2" i="12"/>
  <c r="E3" i="3"/>
  <c r="B4" i="3"/>
  <c r="D4" i="3"/>
  <c r="D37" i="3"/>
  <c r="E37" i="3"/>
  <c r="E3" i="5"/>
  <c r="I37" i="4"/>
  <c r="I38" i="4"/>
  <c r="I39" i="4"/>
  <c r="I40" i="4"/>
  <c r="I41" i="4"/>
  <c r="I42" i="4"/>
  <c r="I43" i="4"/>
  <c r="I44" i="4"/>
  <c r="I45" i="4"/>
  <c r="I46" i="4"/>
  <c r="I47" i="4"/>
  <c r="I48" i="4"/>
  <c r="D37" i="4"/>
  <c r="E37" i="4"/>
  <c r="I37" i="5"/>
  <c r="I38" i="5"/>
  <c r="I39" i="5"/>
  <c r="I40" i="5"/>
  <c r="I41" i="5"/>
  <c r="I42" i="5"/>
  <c r="I43" i="5"/>
  <c r="I44" i="5"/>
  <c r="I45" i="5"/>
  <c r="I46" i="5"/>
  <c r="I47" i="5"/>
  <c r="I48" i="5"/>
  <c r="D37" i="5"/>
  <c r="E37" i="5"/>
  <c r="B38" i="5"/>
  <c r="D37" i="6"/>
  <c r="E37" i="6"/>
  <c r="B38" i="6"/>
  <c r="D38" i="6"/>
  <c r="E38" i="6"/>
  <c r="E4" i="12"/>
  <c r="B39" i="6"/>
  <c r="D39" i="6"/>
  <c r="E39" i="6"/>
  <c r="D38" i="5"/>
  <c r="E38" i="5"/>
  <c r="B39" i="5"/>
  <c r="B40" i="5"/>
  <c r="D39" i="5"/>
  <c r="E39" i="5"/>
  <c r="B3" i="13"/>
  <c r="D3" i="13"/>
  <c r="E3" i="13"/>
  <c r="B38" i="13"/>
  <c r="D38" i="13"/>
  <c r="E38" i="13"/>
  <c r="D37" i="13"/>
  <c r="E37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B40" i="6"/>
  <c r="B41" i="6"/>
  <c r="D40" i="10"/>
  <c r="E40" i="10"/>
  <c r="B39" i="9"/>
  <c r="B4" i="10"/>
  <c r="D4" i="10"/>
  <c r="E3" i="4"/>
  <c r="B38" i="3"/>
  <c r="I37" i="3"/>
  <c r="I38" i="3"/>
  <c r="I39" i="3"/>
  <c r="I40" i="3"/>
  <c r="I41" i="3"/>
  <c r="I42" i="3"/>
  <c r="I43" i="3"/>
  <c r="I44" i="3"/>
  <c r="I45" i="3"/>
  <c r="I46" i="3"/>
  <c r="I47" i="3"/>
  <c r="I48" i="3"/>
  <c r="D38" i="8"/>
  <c r="E38" i="8"/>
  <c r="E2" i="5"/>
  <c r="B39" i="13"/>
  <c r="B42" i="10"/>
  <c r="B4" i="14"/>
  <c r="D4" i="14"/>
  <c r="B5" i="14"/>
  <c r="D5" i="14"/>
  <c r="E5" i="14"/>
  <c r="E3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B38" i="14"/>
  <c r="D38" i="14"/>
  <c r="E38" i="14"/>
  <c r="D37" i="14"/>
  <c r="E37" i="14"/>
  <c r="E2" i="14"/>
  <c r="B39" i="14"/>
  <c r="D39" i="14"/>
  <c r="E39" i="14"/>
  <c r="B40" i="14"/>
  <c r="I37" i="15"/>
  <c r="I38" i="15"/>
  <c r="I39" i="15"/>
  <c r="I40" i="15"/>
  <c r="I41" i="15"/>
  <c r="I42" i="15"/>
  <c r="I43" i="15"/>
  <c r="I44" i="15"/>
  <c r="I45" i="15"/>
  <c r="I46" i="15"/>
  <c r="I47" i="15"/>
  <c r="I48" i="15"/>
  <c r="B38" i="15"/>
  <c r="D37" i="15"/>
  <c r="E37" i="15"/>
  <c r="B5" i="16"/>
  <c r="D5" i="16"/>
  <c r="E4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B38" i="16"/>
  <c r="D38" i="16"/>
  <c r="E3" i="16"/>
  <c r="E38" i="16"/>
  <c r="B39" i="16"/>
  <c r="E4" i="14"/>
  <c r="B6" i="14"/>
  <c r="D6" i="14"/>
  <c r="B41" i="5"/>
  <c r="D41" i="5"/>
  <c r="E41" i="5"/>
  <c r="D40" i="5"/>
  <c r="E40" i="5"/>
  <c r="E4" i="7"/>
  <c r="D5" i="7"/>
  <c r="B6" i="7"/>
  <c r="D6" i="7"/>
  <c r="E6" i="7"/>
  <c r="B38" i="1"/>
  <c r="D38" i="1"/>
  <c r="E37" i="1"/>
  <c r="I37" i="1"/>
  <c r="I38" i="1"/>
  <c r="I39" i="1"/>
  <c r="I40" i="1"/>
  <c r="I41" i="1"/>
  <c r="I42" i="1"/>
  <c r="I43" i="1"/>
  <c r="I44" i="1"/>
  <c r="I45" i="1"/>
  <c r="I46" i="1"/>
  <c r="I47" i="1"/>
  <c r="I48" i="1"/>
  <c r="B5" i="10"/>
  <c r="D5" i="10"/>
  <c r="B6" i="10"/>
  <c r="D6" i="10"/>
  <c r="B7" i="10"/>
  <c r="E4" i="10"/>
  <c r="E4" i="8"/>
  <c r="B5" i="8"/>
  <c r="D5" i="8"/>
  <c r="B6" i="8"/>
  <c r="D6" i="8"/>
  <c r="B7" i="8"/>
  <c r="D7" i="8"/>
  <c r="D38" i="7"/>
  <c r="E38" i="7"/>
  <c r="B40" i="8"/>
  <c r="D39" i="8"/>
  <c r="E39" i="8"/>
  <c r="D38" i="2"/>
  <c r="E38" i="2"/>
  <c r="B39" i="2"/>
  <c r="B39" i="4"/>
  <c r="D38" i="4"/>
  <c r="E38" i="4"/>
  <c r="B3" i="1"/>
  <c r="D3" i="1"/>
  <c r="B4" i="1"/>
  <c r="D4" i="1"/>
  <c r="B5" i="1"/>
  <c r="D5" i="1"/>
  <c r="E2" i="1"/>
  <c r="E2" i="2"/>
  <c r="B3" i="2"/>
  <c r="D3" i="2"/>
  <c r="B3" i="15"/>
  <c r="D3" i="15"/>
  <c r="B4" i="15"/>
  <c r="D4" i="15"/>
  <c r="B5" i="15"/>
  <c r="E38" i="1"/>
  <c r="B39" i="1"/>
  <c r="B42" i="5"/>
  <c r="E40" i="12"/>
  <c r="B41" i="12"/>
  <c r="B41" i="8"/>
  <c r="D41" i="8"/>
  <c r="E41" i="8"/>
  <c r="D40" i="8"/>
  <c r="E40" i="8"/>
  <c r="E3" i="1"/>
  <c r="E5" i="8"/>
  <c r="B40" i="4"/>
  <c r="D40" i="4"/>
  <c r="E40" i="4"/>
  <c r="D39" i="4"/>
  <c r="E39" i="4"/>
  <c r="D39" i="2"/>
  <c r="E39" i="2"/>
  <c r="B40" i="2"/>
  <c r="B41" i="2"/>
  <c r="E3" i="15"/>
  <c r="E5" i="7"/>
  <c r="B41" i="4"/>
  <c r="E4" i="1"/>
  <c r="D40" i="2"/>
  <c r="E40" i="2"/>
  <c r="E6" i="8"/>
  <c r="B7" i="7"/>
  <c r="D7" i="7"/>
  <c r="E7" i="7"/>
  <c r="D7" i="10"/>
  <c r="E6" i="10"/>
  <c r="D5" i="15"/>
  <c r="E4" i="15"/>
  <c r="B42" i="8"/>
  <c r="D42" i="8"/>
  <c r="E42" i="8"/>
  <c r="B8" i="7"/>
  <c r="D8" i="7"/>
  <c r="B8" i="8"/>
  <c r="D8" i="8"/>
  <c r="E7" i="8"/>
  <c r="D41" i="2"/>
  <c r="E41" i="2"/>
  <c r="B42" i="2"/>
  <c r="D42" i="2"/>
  <c r="E42" i="2"/>
  <c r="B43" i="2"/>
  <c r="I37" i="17"/>
  <c r="I38" i="17"/>
  <c r="I39" i="17"/>
  <c r="I40" i="17"/>
  <c r="I41" i="17"/>
  <c r="I42" i="17"/>
  <c r="I43" i="17"/>
  <c r="I44" i="17"/>
  <c r="I45" i="17"/>
  <c r="I46" i="17"/>
  <c r="I47" i="17"/>
  <c r="I48" i="17"/>
  <c r="D37" i="17"/>
  <c r="E37" i="17"/>
  <c r="B38" i="17"/>
  <c r="B4" i="17"/>
  <c r="D4" i="17"/>
  <c r="B5" i="17"/>
  <c r="D5" i="17"/>
  <c r="B6" i="17"/>
  <c r="D6" i="17"/>
  <c r="D38" i="17"/>
  <c r="E38" i="17"/>
  <c r="B39" i="17"/>
  <c r="E4" i="17"/>
  <c r="E5" i="17"/>
  <c r="E2" i="18"/>
  <c r="B4" i="18"/>
  <c r="D4" i="18"/>
  <c r="E4" i="18"/>
  <c r="E3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D37" i="18"/>
  <c r="E37" i="18"/>
  <c r="B38" i="18"/>
  <c r="D38" i="18"/>
  <c r="E38" i="18"/>
  <c r="B5" i="18"/>
  <c r="D5" i="18"/>
  <c r="B6" i="18"/>
  <c r="D6" i="18"/>
  <c r="E6" i="18"/>
  <c r="E5" i="18"/>
  <c r="E6" i="17"/>
  <c r="B7" i="17"/>
  <c r="D7" i="17"/>
  <c r="D39" i="17"/>
  <c r="E39" i="17"/>
  <c r="B40" i="17"/>
  <c r="D39" i="7"/>
  <c r="E39" i="7"/>
  <c r="B40" i="7"/>
  <c r="B7" i="18"/>
  <c r="D7" i="18"/>
  <c r="B39" i="18"/>
  <c r="B4" i="2"/>
  <c r="D4" i="2"/>
  <c r="E3" i="2"/>
  <c r="B9" i="8"/>
  <c r="D9" i="8"/>
  <c r="E8" i="8"/>
  <c r="D41" i="4"/>
  <c r="E41" i="4"/>
  <c r="B42" i="4"/>
  <c r="D42" i="5"/>
  <c r="E42" i="5"/>
  <c r="B43" i="5"/>
  <c r="D43" i="2"/>
  <c r="E43" i="2"/>
  <c r="B44" i="2"/>
  <c r="E8" i="7"/>
  <c r="B9" i="7"/>
  <c r="D9" i="7"/>
  <c r="B43" i="8"/>
  <c r="D39" i="1"/>
  <c r="E39" i="1"/>
  <c r="B40" i="1"/>
  <c r="B7" i="14"/>
  <c r="D7" i="14"/>
  <c r="E6" i="14"/>
  <c r="D38" i="15"/>
  <c r="E38" i="15"/>
  <c r="B39" i="15"/>
  <c r="B6" i="12"/>
  <c r="D6" i="12"/>
  <c r="E5" i="12"/>
  <c r="B8" i="10"/>
  <c r="D8" i="10"/>
  <c r="E7" i="10"/>
  <c r="B6" i="1"/>
  <c r="D6" i="1"/>
  <c r="E5" i="1"/>
  <c r="B6" i="16"/>
  <c r="D6" i="16"/>
  <c r="E5" i="16"/>
  <c r="D41" i="6"/>
  <c r="E41" i="6"/>
  <c r="B42" i="6"/>
  <c r="B42" i="12"/>
  <c r="D41" i="12"/>
  <c r="E41" i="12"/>
  <c r="B39" i="3"/>
  <c r="D38" i="3"/>
  <c r="E38" i="3"/>
  <c r="B41" i="14"/>
  <c r="D40" i="14"/>
  <c r="E40" i="14"/>
  <c r="E2" i="9"/>
  <c r="B3" i="9"/>
  <c r="D3" i="9"/>
  <c r="E4" i="11"/>
  <c r="B5" i="11"/>
  <c r="D5" i="11"/>
  <c r="E5" i="15"/>
  <c r="B6" i="15"/>
  <c r="D6" i="15"/>
  <c r="B5" i="5"/>
  <c r="D5" i="5"/>
  <c r="E5" i="10"/>
  <c r="B40" i="16"/>
  <c r="D39" i="16"/>
  <c r="E39" i="16"/>
  <c r="B40" i="13"/>
  <c r="D39" i="13"/>
  <c r="E39" i="13"/>
  <c r="D42" i="10"/>
  <c r="E42" i="10"/>
  <c r="B43" i="10"/>
  <c r="D39" i="12"/>
  <c r="E39" i="12"/>
  <c r="B4" i="13"/>
  <c r="D4" i="13"/>
  <c r="E4" i="3"/>
  <c r="B5" i="3"/>
  <c r="D5" i="3"/>
  <c r="B40" i="9"/>
  <c r="D39" i="9"/>
  <c r="E39" i="9"/>
  <c r="D38" i="11"/>
  <c r="E38" i="11"/>
  <c r="B39" i="11"/>
  <c r="E4" i="4"/>
  <c r="B5" i="4"/>
  <c r="D5" i="4"/>
  <c r="D40" i="6"/>
  <c r="E40" i="6"/>
  <c r="D39" i="10"/>
  <c r="E39" i="10"/>
  <c r="E2" i="6"/>
  <c r="B3" i="6"/>
  <c r="D3" i="6"/>
  <c r="D38" i="12"/>
  <c r="E38" i="12"/>
  <c r="D43" i="10"/>
  <c r="E43" i="10"/>
  <c r="B44" i="10"/>
  <c r="D43" i="8"/>
  <c r="E43" i="8"/>
  <c r="B44" i="8"/>
  <c r="B41" i="9"/>
  <c r="D40" i="9"/>
  <c r="E40" i="9"/>
  <c r="B4" i="6"/>
  <c r="D4" i="6"/>
  <c r="E3" i="6"/>
  <c r="B40" i="11"/>
  <c r="D39" i="11"/>
  <c r="E39" i="11"/>
  <c r="B5" i="13"/>
  <c r="D5" i="13"/>
  <c r="E4" i="13"/>
  <c r="B6" i="11"/>
  <c r="D6" i="11"/>
  <c r="E5" i="11"/>
  <c r="D40" i="1"/>
  <c r="E40" i="1"/>
  <c r="B41" i="1"/>
  <c r="B10" i="8"/>
  <c r="D10" i="8"/>
  <c r="E9" i="8"/>
  <c r="B41" i="7"/>
  <c r="D40" i="7"/>
  <c r="E40" i="7"/>
  <c r="D39" i="15"/>
  <c r="E39" i="15"/>
  <c r="B40" i="15"/>
  <c r="D40" i="17"/>
  <c r="E40" i="17"/>
  <c r="B41" i="17"/>
  <c r="E5" i="5"/>
  <c r="B6" i="5"/>
  <c r="D6" i="5"/>
  <c r="D40" i="16"/>
  <c r="E40" i="16"/>
  <c r="B41" i="16"/>
  <c r="D39" i="3"/>
  <c r="E39" i="3"/>
  <c r="B40" i="3"/>
  <c r="B7" i="16"/>
  <c r="D7" i="16"/>
  <c r="E6" i="16"/>
  <c r="B7" i="12"/>
  <c r="D7" i="12"/>
  <c r="E6" i="12"/>
  <c r="D43" i="5"/>
  <c r="E43" i="5"/>
  <c r="B44" i="5"/>
  <c r="B4" i="9"/>
  <c r="D4" i="9"/>
  <c r="E3" i="9"/>
  <c r="B43" i="12"/>
  <c r="D42" i="12"/>
  <c r="E42" i="12"/>
  <c r="B7" i="1"/>
  <c r="D7" i="1"/>
  <c r="E6" i="1"/>
  <c r="B10" i="7"/>
  <c r="D10" i="7"/>
  <c r="E9" i="7"/>
  <c r="D42" i="4"/>
  <c r="E42" i="4"/>
  <c r="B43" i="4"/>
  <c r="D39" i="18"/>
  <c r="E39" i="18"/>
  <c r="B40" i="18"/>
  <c r="E5" i="4"/>
  <c r="B6" i="4"/>
  <c r="D6" i="4"/>
  <c r="B6" i="3"/>
  <c r="D6" i="3"/>
  <c r="E5" i="3"/>
  <c r="E6" i="15"/>
  <c r="B7" i="15"/>
  <c r="D7" i="15"/>
  <c r="D42" i="6"/>
  <c r="E42" i="6"/>
  <c r="B43" i="6"/>
  <c r="E7" i="18"/>
  <c r="B8" i="18"/>
  <c r="D8" i="18"/>
  <c r="B8" i="17"/>
  <c r="D8" i="17"/>
  <c r="E7" i="17"/>
  <c r="B5" i="2"/>
  <c r="D5" i="2"/>
  <c r="E4" i="2"/>
  <c r="D40" i="13"/>
  <c r="E40" i="13"/>
  <c r="B41" i="13"/>
  <c r="D41" i="14"/>
  <c r="E41" i="14"/>
  <c r="B42" i="14"/>
  <c r="E8" i="10"/>
  <c r="B9" i="10"/>
  <c r="D9" i="10"/>
  <c r="B8" i="14"/>
  <c r="D8" i="14"/>
  <c r="E7" i="14"/>
  <c r="D44" i="2"/>
  <c r="E44" i="2"/>
  <c r="B45" i="2"/>
  <c r="B46" i="2"/>
  <c r="D45" i="2"/>
  <c r="E45" i="2"/>
  <c r="B7" i="5"/>
  <c r="D7" i="5"/>
  <c r="E6" i="5"/>
  <c r="B6" i="13"/>
  <c r="D6" i="13"/>
  <c r="E5" i="13"/>
  <c r="D41" i="13"/>
  <c r="E41" i="13"/>
  <c r="B42" i="13"/>
  <c r="D43" i="6"/>
  <c r="E43" i="6"/>
  <c r="B44" i="6"/>
  <c r="E6" i="4"/>
  <c r="B7" i="4"/>
  <c r="D7" i="4"/>
  <c r="D41" i="17"/>
  <c r="E41" i="17"/>
  <c r="B42" i="17"/>
  <c r="B42" i="7"/>
  <c r="D41" i="7"/>
  <c r="E41" i="7"/>
  <c r="B41" i="11"/>
  <c r="D40" i="11"/>
  <c r="E40" i="11"/>
  <c r="B42" i="9"/>
  <c r="D41" i="9"/>
  <c r="E41" i="9"/>
  <c r="B41" i="3"/>
  <c r="D40" i="3"/>
  <c r="E40" i="3"/>
  <c r="E6" i="3"/>
  <c r="B7" i="3"/>
  <c r="D7" i="3"/>
  <c r="E8" i="14"/>
  <c r="B9" i="14"/>
  <c r="D9" i="14"/>
  <c r="B9" i="17"/>
  <c r="D9" i="17"/>
  <c r="E8" i="17"/>
  <c r="E10" i="7"/>
  <c r="B11" i="7"/>
  <c r="D11" i="7"/>
  <c r="B8" i="12"/>
  <c r="D8" i="12"/>
  <c r="E7" i="12"/>
  <c r="D41" i="16"/>
  <c r="E41" i="16"/>
  <c r="B42" i="16"/>
  <c r="B45" i="8"/>
  <c r="D44" i="8"/>
  <c r="E44" i="8"/>
  <c r="B43" i="14"/>
  <c r="D42" i="14"/>
  <c r="E42" i="14"/>
  <c r="B44" i="4"/>
  <c r="D43" i="4"/>
  <c r="E43" i="4"/>
  <c r="B45" i="5"/>
  <c r="D44" i="5"/>
  <c r="E44" i="5"/>
  <c r="B10" i="10"/>
  <c r="D10" i="10"/>
  <c r="E9" i="10"/>
  <c r="B9" i="18"/>
  <c r="D9" i="18"/>
  <c r="E8" i="18"/>
  <c r="E7" i="15"/>
  <c r="B8" i="15"/>
  <c r="D8" i="15"/>
  <c r="D40" i="18"/>
  <c r="E40" i="18"/>
  <c r="B41" i="18"/>
  <c r="E4" i="9"/>
  <c r="B5" i="9"/>
  <c r="D5" i="9"/>
  <c r="D40" i="15"/>
  <c r="E40" i="15"/>
  <c r="B41" i="15"/>
  <c r="E10" i="8"/>
  <c r="B11" i="8"/>
  <c r="D11" i="8"/>
  <c r="B7" i="11"/>
  <c r="D7" i="11"/>
  <c r="E6" i="11"/>
  <c r="E4" i="6"/>
  <c r="B5" i="6"/>
  <c r="D5" i="6"/>
  <c r="E5" i="2"/>
  <c r="B6" i="2"/>
  <c r="D6" i="2"/>
  <c r="B44" i="12"/>
  <c r="D43" i="12"/>
  <c r="E43" i="12"/>
  <c r="E7" i="1"/>
  <c r="B8" i="1"/>
  <c r="D8" i="1"/>
  <c r="E7" i="16"/>
  <c r="B8" i="16"/>
  <c r="D8" i="16"/>
  <c r="B42" i="1"/>
  <c r="D41" i="1"/>
  <c r="E41" i="1"/>
  <c r="B45" i="10"/>
  <c r="D44" i="10"/>
  <c r="E44" i="10"/>
  <c r="D45" i="8"/>
  <c r="E45" i="8"/>
  <c r="B46" i="8"/>
  <c r="E8" i="16"/>
  <c r="B9" i="16"/>
  <c r="D9" i="16"/>
  <c r="E7" i="11"/>
  <c r="B8" i="11"/>
  <c r="D8" i="11"/>
  <c r="E9" i="18"/>
  <c r="B10" i="18"/>
  <c r="D10" i="18"/>
  <c r="D42" i="16"/>
  <c r="E42" i="16"/>
  <c r="B43" i="16"/>
  <c r="B7" i="2"/>
  <c r="D7" i="2"/>
  <c r="E6" i="2"/>
  <c r="E11" i="8"/>
  <c r="B12" i="8"/>
  <c r="D12" i="8"/>
  <c r="D41" i="18"/>
  <c r="E41" i="18"/>
  <c r="B42" i="18"/>
  <c r="D44" i="4"/>
  <c r="E44" i="4"/>
  <c r="B45" i="4"/>
  <c r="E9" i="17"/>
  <c r="B10" i="17"/>
  <c r="D10" i="17"/>
  <c r="D42" i="7"/>
  <c r="E42" i="7"/>
  <c r="B43" i="7"/>
  <c r="B8" i="5"/>
  <c r="D8" i="5"/>
  <c r="E7" i="5"/>
  <c r="E8" i="1"/>
  <c r="B9" i="1"/>
  <c r="D9" i="1"/>
  <c r="E10" i="10"/>
  <c r="B11" i="10"/>
  <c r="D11" i="10"/>
  <c r="E9" i="14"/>
  <c r="B10" i="14"/>
  <c r="D10" i="14"/>
  <c r="D42" i="17"/>
  <c r="E42" i="17"/>
  <c r="B43" i="17"/>
  <c r="D42" i="13"/>
  <c r="E42" i="13"/>
  <c r="B43" i="13"/>
  <c r="B43" i="1"/>
  <c r="D42" i="1"/>
  <c r="E42" i="1"/>
  <c r="E5" i="9"/>
  <c r="B6" i="9"/>
  <c r="D6" i="9"/>
  <c r="B46" i="5"/>
  <c r="D45" i="5"/>
  <c r="E45" i="5"/>
  <c r="B7" i="13"/>
  <c r="D7" i="13"/>
  <c r="E6" i="13"/>
  <c r="B42" i="3"/>
  <c r="D41" i="3"/>
  <c r="E41" i="3"/>
  <c r="D45" i="10"/>
  <c r="E45" i="10"/>
  <c r="B46" i="10"/>
  <c r="B6" i="6"/>
  <c r="D6" i="6"/>
  <c r="E5" i="6"/>
  <c r="B42" i="15"/>
  <c r="D41" i="15"/>
  <c r="E41" i="15"/>
  <c r="E8" i="15"/>
  <c r="B9" i="15"/>
  <c r="D9" i="15"/>
  <c r="B44" i="14"/>
  <c r="D43" i="14"/>
  <c r="E43" i="14"/>
  <c r="E8" i="12"/>
  <c r="B9" i="12"/>
  <c r="D9" i="12"/>
  <c r="B43" i="9"/>
  <c r="D42" i="9"/>
  <c r="E42" i="9"/>
  <c r="B47" i="2"/>
  <c r="D46" i="2"/>
  <c r="E46" i="2"/>
  <c r="E11" i="7"/>
  <c r="B12" i="7"/>
  <c r="D12" i="7"/>
  <c r="B8" i="3"/>
  <c r="D8" i="3"/>
  <c r="E7" i="3"/>
  <c r="E7" i="4"/>
  <c r="B8" i="4"/>
  <c r="D8" i="4"/>
  <c r="B42" i="11"/>
  <c r="D41" i="11"/>
  <c r="E41" i="11"/>
  <c r="D44" i="12"/>
  <c r="E44" i="12"/>
  <c r="B45" i="12"/>
  <c r="D44" i="6"/>
  <c r="E44" i="6"/>
  <c r="B45" i="6"/>
  <c r="D43" i="9"/>
  <c r="E43" i="9"/>
  <c r="B44" i="9"/>
  <c r="B7" i="9"/>
  <c r="D7" i="9"/>
  <c r="E6" i="9"/>
  <c r="D43" i="16"/>
  <c r="E43" i="16"/>
  <c r="B44" i="16"/>
  <c r="B48" i="2"/>
  <c r="D48" i="2"/>
  <c r="D47" i="2"/>
  <c r="E47" i="2"/>
  <c r="B43" i="3"/>
  <c r="D42" i="3"/>
  <c r="E42" i="3"/>
  <c r="D43" i="13"/>
  <c r="E43" i="13"/>
  <c r="B44" i="13"/>
  <c r="B46" i="4"/>
  <c r="D45" i="4"/>
  <c r="E45" i="4"/>
  <c r="B9" i="11"/>
  <c r="D9" i="11"/>
  <c r="E8" i="11"/>
  <c r="E9" i="15"/>
  <c r="B10" i="15"/>
  <c r="D10" i="15"/>
  <c r="B44" i="7"/>
  <c r="D43" i="7"/>
  <c r="E43" i="7"/>
  <c r="B43" i="11"/>
  <c r="D42" i="11"/>
  <c r="E42" i="11"/>
  <c r="E8" i="3"/>
  <c r="B9" i="3"/>
  <c r="D9" i="3"/>
  <c r="D44" i="14"/>
  <c r="E44" i="14"/>
  <c r="B45" i="14"/>
  <c r="B7" i="6"/>
  <c r="D7" i="6"/>
  <c r="E6" i="6"/>
  <c r="D46" i="5"/>
  <c r="E46" i="5"/>
  <c r="B47" i="5"/>
  <c r="E11" i="10"/>
  <c r="B12" i="10"/>
  <c r="D12" i="10"/>
  <c r="B9" i="5"/>
  <c r="D9" i="5"/>
  <c r="E8" i="5"/>
  <c r="E7" i="2"/>
  <c r="B8" i="2"/>
  <c r="D8" i="2"/>
  <c r="E12" i="7"/>
  <c r="B13" i="7"/>
  <c r="D13" i="7"/>
  <c r="D42" i="18"/>
  <c r="E42" i="18"/>
  <c r="B43" i="18"/>
  <c r="D46" i="10"/>
  <c r="E46" i="10"/>
  <c r="B47" i="10"/>
  <c r="D43" i="17"/>
  <c r="E43" i="17"/>
  <c r="B44" i="17"/>
  <c r="E9" i="16"/>
  <c r="B10" i="16"/>
  <c r="D10" i="16"/>
  <c r="B46" i="12"/>
  <c r="D45" i="12"/>
  <c r="E45" i="12"/>
  <c r="B9" i="4"/>
  <c r="D9" i="4"/>
  <c r="E8" i="4"/>
  <c r="E9" i="12"/>
  <c r="B10" i="12"/>
  <c r="D10" i="12"/>
  <c r="E10" i="14"/>
  <c r="B11" i="14"/>
  <c r="D11" i="14"/>
  <c r="E9" i="1"/>
  <c r="B10" i="1"/>
  <c r="D10" i="1"/>
  <c r="E10" i="17"/>
  <c r="B11" i="17"/>
  <c r="D11" i="17"/>
  <c r="E12" i="8"/>
  <c r="B13" i="8"/>
  <c r="D13" i="8"/>
  <c r="E10" i="18"/>
  <c r="B11" i="18"/>
  <c r="D11" i="18"/>
  <c r="D45" i="6"/>
  <c r="E45" i="6"/>
  <c r="B46" i="6"/>
  <c r="B43" i="15"/>
  <c r="D42" i="15"/>
  <c r="E42" i="15"/>
  <c r="B8" i="13"/>
  <c r="D8" i="13"/>
  <c r="E7" i="13"/>
  <c r="D43" i="1"/>
  <c r="E43" i="1"/>
  <c r="B44" i="1"/>
  <c r="B47" i="8"/>
  <c r="D46" i="8"/>
  <c r="E46" i="8"/>
  <c r="D43" i="15"/>
  <c r="E43" i="15"/>
  <c r="B44" i="15"/>
  <c r="B47" i="12"/>
  <c r="D46" i="12"/>
  <c r="E46" i="12"/>
  <c r="D44" i="13"/>
  <c r="E44" i="13"/>
  <c r="B45" i="13"/>
  <c r="B45" i="16"/>
  <c r="D44" i="16"/>
  <c r="E44" i="16"/>
  <c r="D44" i="1"/>
  <c r="E44" i="1"/>
  <c r="B45" i="1"/>
  <c r="B47" i="6"/>
  <c r="D46" i="6"/>
  <c r="E46" i="6"/>
  <c r="B12" i="17"/>
  <c r="D12" i="17"/>
  <c r="E11" i="17"/>
  <c r="B11" i="12"/>
  <c r="D11" i="12"/>
  <c r="E10" i="12"/>
  <c r="E10" i="16"/>
  <c r="B11" i="16"/>
  <c r="D11" i="16"/>
  <c r="D43" i="18"/>
  <c r="E43" i="18"/>
  <c r="B44" i="18"/>
  <c r="B10" i="5"/>
  <c r="D10" i="5"/>
  <c r="E9" i="5"/>
  <c r="D43" i="11"/>
  <c r="E43" i="11"/>
  <c r="B44" i="11"/>
  <c r="E10" i="1"/>
  <c r="B11" i="1"/>
  <c r="D11" i="1"/>
  <c r="D44" i="17"/>
  <c r="E44" i="17"/>
  <c r="B45" i="17"/>
  <c r="B14" i="7"/>
  <c r="D14" i="7"/>
  <c r="E13" i="7"/>
  <c r="E12" i="10"/>
  <c r="B13" i="10"/>
  <c r="D13" i="10"/>
  <c r="B46" i="14"/>
  <c r="D45" i="14"/>
  <c r="E45" i="14"/>
  <c r="D43" i="3"/>
  <c r="E43" i="3"/>
  <c r="B44" i="3"/>
  <c r="E7" i="9"/>
  <c r="B8" i="9"/>
  <c r="D8" i="9"/>
  <c r="B8" i="6"/>
  <c r="D8" i="6"/>
  <c r="E7" i="6"/>
  <c r="E9" i="11"/>
  <c r="B10" i="11"/>
  <c r="D10" i="11"/>
  <c r="B12" i="18"/>
  <c r="D12" i="18"/>
  <c r="E11" i="18"/>
  <c r="B9" i="13"/>
  <c r="D9" i="13"/>
  <c r="E8" i="13"/>
  <c r="E9" i="4"/>
  <c r="B10" i="4"/>
  <c r="D10" i="4"/>
  <c r="D44" i="7"/>
  <c r="E44" i="7"/>
  <c r="B45" i="7"/>
  <c r="D44" i="9"/>
  <c r="E44" i="9"/>
  <c r="B45" i="9"/>
  <c r="D47" i="8"/>
  <c r="E47" i="8"/>
  <c r="B48" i="8"/>
  <c r="D48" i="8"/>
  <c r="E13" i="8"/>
  <c r="B14" i="8"/>
  <c r="D14" i="8"/>
  <c r="B12" i="14"/>
  <c r="D12" i="14"/>
  <c r="E11" i="14"/>
  <c r="B48" i="10"/>
  <c r="D48" i="10"/>
  <c r="D47" i="10"/>
  <c r="E47" i="10"/>
  <c r="E8" i="2"/>
  <c r="B9" i="2"/>
  <c r="D9" i="2"/>
  <c r="D47" i="5"/>
  <c r="E47" i="5"/>
  <c r="B48" i="5"/>
  <c r="D48" i="5"/>
  <c r="B10" i="3"/>
  <c r="D10" i="3"/>
  <c r="E9" i="3"/>
  <c r="E10" i="15"/>
  <c r="B11" i="15"/>
  <c r="D11" i="15"/>
  <c r="B47" i="4"/>
  <c r="D46" i="4"/>
  <c r="E46" i="4"/>
  <c r="E48" i="2"/>
  <c r="K37" i="2"/>
  <c r="E48" i="8"/>
  <c r="K37" i="8"/>
  <c r="E8" i="9"/>
  <c r="B9" i="9"/>
  <c r="D9" i="9"/>
  <c r="B48" i="6"/>
  <c r="D48" i="6"/>
  <c r="D47" i="6"/>
  <c r="E47" i="6"/>
  <c r="E10" i="3"/>
  <c r="B11" i="3"/>
  <c r="D11" i="3"/>
  <c r="E48" i="10"/>
  <c r="K37" i="10"/>
  <c r="E10" i="4"/>
  <c r="B11" i="4"/>
  <c r="D11" i="4"/>
  <c r="E12" i="18"/>
  <c r="B13" i="18"/>
  <c r="D13" i="18"/>
  <c r="B46" i="1"/>
  <c r="D45" i="1"/>
  <c r="E45" i="1"/>
  <c r="E11" i="1"/>
  <c r="B12" i="1"/>
  <c r="D12" i="1"/>
  <c r="B46" i="9"/>
  <c r="D45" i="9"/>
  <c r="E45" i="9"/>
  <c r="B11" i="11"/>
  <c r="D11" i="11"/>
  <c r="E10" i="11"/>
  <c r="E11" i="12"/>
  <c r="B12" i="12"/>
  <c r="D12" i="12"/>
  <c r="B13" i="14"/>
  <c r="D13" i="14"/>
  <c r="E12" i="14"/>
  <c r="B15" i="7"/>
  <c r="E14" i="7"/>
  <c r="B45" i="11"/>
  <c r="D44" i="11"/>
  <c r="E44" i="11"/>
  <c r="D44" i="18"/>
  <c r="E44" i="18"/>
  <c r="B45" i="18"/>
  <c r="L37" i="2"/>
  <c r="K38" i="2"/>
  <c r="E10" i="5"/>
  <c r="B11" i="5"/>
  <c r="D11" i="5"/>
  <c r="E48" i="5"/>
  <c r="K37" i="5"/>
  <c r="D44" i="3"/>
  <c r="E44" i="3"/>
  <c r="B45" i="3"/>
  <c r="D47" i="12"/>
  <c r="E47" i="12"/>
  <c r="B48" i="12"/>
  <c r="D48" i="12"/>
  <c r="E9" i="2"/>
  <c r="B10" i="2"/>
  <c r="D10" i="2"/>
  <c r="E14" i="8"/>
  <c r="B15" i="8"/>
  <c r="D45" i="7"/>
  <c r="E45" i="7"/>
  <c r="B46" i="7"/>
  <c r="D45" i="17"/>
  <c r="E45" i="17"/>
  <c r="B46" i="17"/>
  <c r="E12" i="17"/>
  <c r="B13" i="17"/>
  <c r="D13" i="17"/>
  <c r="B46" i="16"/>
  <c r="D45" i="16"/>
  <c r="E45" i="16"/>
  <c r="E13" i="10"/>
  <c r="B14" i="10"/>
  <c r="D14" i="10"/>
  <c r="B48" i="4"/>
  <c r="D48" i="4"/>
  <c r="D47" i="4"/>
  <c r="E47" i="4"/>
  <c r="E11" i="15"/>
  <c r="B12" i="15"/>
  <c r="D12" i="15"/>
  <c r="B10" i="13"/>
  <c r="D10" i="13"/>
  <c r="E9" i="13"/>
  <c r="E8" i="6"/>
  <c r="B9" i="6"/>
  <c r="D9" i="6"/>
  <c r="D46" i="14"/>
  <c r="E46" i="14"/>
  <c r="B47" i="14"/>
  <c r="B12" i="16"/>
  <c r="D12" i="16"/>
  <c r="E11" i="16"/>
  <c r="D45" i="13"/>
  <c r="E45" i="13"/>
  <c r="B46" i="13"/>
  <c r="D44" i="15"/>
  <c r="E44" i="15"/>
  <c r="B45" i="15"/>
  <c r="D47" i="14"/>
  <c r="E47" i="14"/>
  <c r="B48" i="14"/>
  <c r="D48" i="14"/>
  <c r="B47" i="7"/>
  <c r="D46" i="7"/>
  <c r="E46" i="7"/>
  <c r="E48" i="12"/>
  <c r="K37" i="12"/>
  <c r="E11" i="5"/>
  <c r="B12" i="5"/>
  <c r="D12" i="5"/>
  <c r="E12" i="12"/>
  <c r="B13" i="12"/>
  <c r="D13" i="12"/>
  <c r="B13" i="1"/>
  <c r="D13" i="1"/>
  <c r="E12" i="1"/>
  <c r="B12" i="4"/>
  <c r="D12" i="4"/>
  <c r="E11" i="4"/>
  <c r="E12" i="16"/>
  <c r="B13" i="16"/>
  <c r="D13" i="16"/>
  <c r="D45" i="15"/>
  <c r="E45" i="15"/>
  <c r="B46" i="15"/>
  <c r="D46" i="16"/>
  <c r="E46" i="16"/>
  <c r="B47" i="16"/>
  <c r="B46" i="11"/>
  <c r="D45" i="11"/>
  <c r="E45" i="11"/>
  <c r="K37" i="6"/>
  <c r="E48" i="6"/>
  <c r="E9" i="6"/>
  <c r="B10" i="6"/>
  <c r="D10" i="6"/>
  <c r="B14" i="17"/>
  <c r="D14" i="17"/>
  <c r="E13" i="17"/>
  <c r="D45" i="3"/>
  <c r="E45" i="3"/>
  <c r="B46" i="3"/>
  <c r="L37" i="10"/>
  <c r="K38" i="10"/>
  <c r="D15" i="7"/>
  <c r="I15" i="7"/>
  <c r="K15" i="7"/>
  <c r="E11" i="11"/>
  <c r="B12" i="11"/>
  <c r="D12" i="11"/>
  <c r="D46" i="1"/>
  <c r="E46" i="1"/>
  <c r="B47" i="1"/>
  <c r="E12" i="15"/>
  <c r="B13" i="15"/>
  <c r="D13" i="15"/>
  <c r="B47" i="13"/>
  <c r="D46" i="13"/>
  <c r="E46" i="13"/>
  <c r="D15" i="8"/>
  <c r="I15" i="8"/>
  <c r="K15" i="8"/>
  <c r="L38" i="2"/>
  <c r="K39" i="2"/>
  <c r="B10" i="9"/>
  <c r="D10" i="9"/>
  <c r="E9" i="9"/>
  <c r="K37" i="4"/>
  <c r="E48" i="4"/>
  <c r="B15" i="10"/>
  <c r="E14" i="10"/>
  <c r="D46" i="17"/>
  <c r="E46" i="17"/>
  <c r="B47" i="17"/>
  <c r="E10" i="2"/>
  <c r="B11" i="2"/>
  <c r="D11" i="2"/>
  <c r="K38" i="5"/>
  <c r="L37" i="5"/>
  <c r="D45" i="18"/>
  <c r="E45" i="18"/>
  <c r="B46" i="18"/>
  <c r="E13" i="18"/>
  <c r="B14" i="18"/>
  <c r="D14" i="18"/>
  <c r="B12" i="3"/>
  <c r="D12" i="3"/>
  <c r="E11" i="3"/>
  <c r="L37" i="8"/>
  <c r="K38" i="8"/>
  <c r="E10" i="13"/>
  <c r="B11" i="13"/>
  <c r="D11" i="13"/>
  <c r="E13" i="14"/>
  <c r="B14" i="14"/>
  <c r="D14" i="14"/>
  <c r="B47" i="9"/>
  <c r="D46" i="9"/>
  <c r="E46" i="9"/>
  <c r="K39" i="8"/>
  <c r="L38" i="8"/>
  <c r="D47" i="17"/>
  <c r="E47" i="17"/>
  <c r="B48" i="17"/>
  <c r="D48" i="17"/>
  <c r="D46" i="3"/>
  <c r="E46" i="3"/>
  <c r="B47" i="3"/>
  <c r="B11" i="9"/>
  <c r="D11" i="9"/>
  <c r="E10" i="9"/>
  <c r="L37" i="6"/>
  <c r="K38" i="6"/>
  <c r="B14" i="1"/>
  <c r="D14" i="1"/>
  <c r="E13" i="1"/>
  <c r="B14" i="15"/>
  <c r="D14" i="15"/>
  <c r="E13" i="15"/>
  <c r="L15" i="7"/>
  <c r="I16" i="7"/>
  <c r="D33" i="7"/>
  <c r="B14" i="16"/>
  <c r="D14" i="16"/>
  <c r="E13" i="16"/>
  <c r="E13" i="12"/>
  <c r="B14" i="12"/>
  <c r="D14" i="12"/>
  <c r="B13" i="11"/>
  <c r="D13" i="11"/>
  <c r="E12" i="11"/>
  <c r="D46" i="15"/>
  <c r="E46" i="15"/>
  <c r="B47" i="15"/>
  <c r="L39" i="2"/>
  <c r="K40" i="2"/>
  <c r="E12" i="3"/>
  <c r="B13" i="3"/>
  <c r="D13" i="3"/>
  <c r="K39" i="5"/>
  <c r="L38" i="5"/>
  <c r="D15" i="10"/>
  <c r="I15" i="10"/>
  <c r="K15" i="10"/>
  <c r="E15" i="7"/>
  <c r="K16" i="7"/>
  <c r="L16" i="7"/>
  <c r="B16" i="7"/>
  <c r="D16" i="7"/>
  <c r="E14" i="17"/>
  <c r="B15" i="17"/>
  <c r="B47" i="11"/>
  <c r="D46" i="11"/>
  <c r="E46" i="11"/>
  <c r="D47" i="7"/>
  <c r="E47" i="7"/>
  <c r="B48" i="7"/>
  <c r="D48" i="7"/>
  <c r="L37" i="12"/>
  <c r="K38" i="12"/>
  <c r="D47" i="9"/>
  <c r="E47" i="9"/>
  <c r="B48" i="9"/>
  <c r="D48" i="9"/>
  <c r="D47" i="13"/>
  <c r="E47" i="13"/>
  <c r="B48" i="13"/>
  <c r="D48" i="13"/>
  <c r="B15" i="18"/>
  <c r="E14" i="18"/>
  <c r="B12" i="2"/>
  <c r="D12" i="2"/>
  <c r="E11" i="2"/>
  <c r="D33" i="8"/>
  <c r="L15" i="8"/>
  <c r="D47" i="1"/>
  <c r="E47" i="1"/>
  <c r="B48" i="1"/>
  <c r="D48" i="1"/>
  <c r="L38" i="10"/>
  <c r="K39" i="10"/>
  <c r="E10" i="6"/>
  <c r="B11" i="6"/>
  <c r="D11" i="6"/>
  <c r="D47" i="16"/>
  <c r="E47" i="16"/>
  <c r="B48" i="16"/>
  <c r="D48" i="16"/>
  <c r="E12" i="5"/>
  <c r="B13" i="5"/>
  <c r="D13" i="5"/>
  <c r="E48" i="14"/>
  <c r="K37" i="14"/>
  <c r="D46" i="18"/>
  <c r="E46" i="18"/>
  <c r="B47" i="18"/>
  <c r="B15" i="14"/>
  <c r="E14" i="14"/>
  <c r="E11" i="13"/>
  <c r="B12" i="13"/>
  <c r="D12" i="13"/>
  <c r="K38" i="4"/>
  <c r="L37" i="4"/>
  <c r="E15" i="8"/>
  <c r="B16" i="8"/>
  <c r="D16" i="8"/>
  <c r="E12" i="4"/>
  <c r="B13" i="4"/>
  <c r="D13" i="4"/>
  <c r="E13" i="4"/>
  <c r="B14" i="4"/>
  <c r="D14" i="4"/>
  <c r="B13" i="13"/>
  <c r="D13" i="13"/>
  <c r="E12" i="13"/>
  <c r="L37" i="14"/>
  <c r="K38" i="14"/>
  <c r="B12" i="6"/>
  <c r="D12" i="6"/>
  <c r="E11" i="6"/>
  <c r="E48" i="13"/>
  <c r="K37" i="13"/>
  <c r="K37" i="7"/>
  <c r="E48" i="7"/>
  <c r="E16" i="7"/>
  <c r="B17" i="7"/>
  <c r="D17" i="7"/>
  <c r="K40" i="5"/>
  <c r="L39" i="5"/>
  <c r="B15" i="16"/>
  <c r="E14" i="16"/>
  <c r="B48" i="3"/>
  <c r="D48" i="3"/>
  <c r="D47" i="3"/>
  <c r="E47" i="3"/>
  <c r="E13" i="3"/>
  <c r="B14" i="3"/>
  <c r="D14" i="3"/>
  <c r="E33" i="7"/>
  <c r="B34" i="7"/>
  <c r="E34" i="7"/>
  <c r="B15" i="1"/>
  <c r="E14" i="1"/>
  <c r="E16" i="8"/>
  <c r="B17" i="8"/>
  <c r="D17" i="8"/>
  <c r="E13" i="5"/>
  <c r="B14" i="5"/>
  <c r="D14" i="5"/>
  <c r="L39" i="10"/>
  <c r="K40" i="10"/>
  <c r="K37" i="9"/>
  <c r="E48" i="9"/>
  <c r="B14" i="11"/>
  <c r="D14" i="11"/>
  <c r="E13" i="11"/>
  <c r="K39" i="6"/>
  <c r="L38" i="6"/>
  <c r="K37" i="17"/>
  <c r="E48" i="17"/>
  <c r="B34" i="8"/>
  <c r="E34" i="8"/>
  <c r="E33" i="8"/>
  <c r="E12" i="2"/>
  <c r="B13" i="2"/>
  <c r="D13" i="2"/>
  <c r="B48" i="11"/>
  <c r="D48" i="11"/>
  <c r="D47" i="11"/>
  <c r="E47" i="11"/>
  <c r="I16" i="10"/>
  <c r="L15" i="10"/>
  <c r="D33" i="10"/>
  <c r="L40" i="2"/>
  <c r="K41" i="2"/>
  <c r="E14" i="12"/>
  <c r="B15" i="12"/>
  <c r="I15" i="14"/>
  <c r="K15" i="14"/>
  <c r="D15" i="14"/>
  <c r="D47" i="18"/>
  <c r="E47" i="18"/>
  <c r="B48" i="18"/>
  <c r="D48" i="18"/>
  <c r="K37" i="16"/>
  <c r="E48" i="16"/>
  <c r="E48" i="1"/>
  <c r="K37" i="1"/>
  <c r="K39" i="12"/>
  <c r="L38" i="12"/>
  <c r="I15" i="17"/>
  <c r="K15" i="17"/>
  <c r="D15" i="17"/>
  <c r="E15" i="10"/>
  <c r="K16" i="10"/>
  <c r="B16" i="10"/>
  <c r="D16" i="10"/>
  <c r="K39" i="4"/>
  <c r="L38" i="4"/>
  <c r="D15" i="18"/>
  <c r="I15" i="18"/>
  <c r="K15" i="18"/>
  <c r="B48" i="15"/>
  <c r="D48" i="15"/>
  <c r="D47" i="15"/>
  <c r="E47" i="15"/>
  <c r="B15" i="15"/>
  <c r="E14" i="15"/>
  <c r="E11" i="9"/>
  <c r="B12" i="9"/>
  <c r="D12" i="9"/>
  <c r="L39" i="8"/>
  <c r="K40" i="8"/>
  <c r="D33" i="14"/>
  <c r="I16" i="14"/>
  <c r="L15" i="14"/>
  <c r="E35" i="8"/>
  <c r="B15" i="5"/>
  <c r="E14" i="5"/>
  <c r="L38" i="14"/>
  <c r="K39" i="14"/>
  <c r="B13" i="9"/>
  <c r="D13" i="9"/>
  <c r="E12" i="9"/>
  <c r="I15" i="12"/>
  <c r="K15" i="12"/>
  <c r="D15" i="12"/>
  <c r="B15" i="11"/>
  <c r="E14" i="11"/>
  <c r="E35" i="7"/>
  <c r="I15" i="16"/>
  <c r="K15" i="16"/>
  <c r="D15" i="16"/>
  <c r="K38" i="7"/>
  <c r="L37" i="7"/>
  <c r="E17" i="8"/>
  <c r="B18" i="8"/>
  <c r="D18" i="8"/>
  <c r="B15" i="3"/>
  <c r="E14" i="3"/>
  <c r="K38" i="13"/>
  <c r="L37" i="13"/>
  <c r="K37" i="18"/>
  <c r="E48" i="18"/>
  <c r="E48" i="11"/>
  <c r="K37" i="11"/>
  <c r="L37" i="17"/>
  <c r="K38" i="17"/>
  <c r="L37" i="9"/>
  <c r="K38" i="9"/>
  <c r="L40" i="5"/>
  <c r="K41" i="5"/>
  <c r="B14" i="13"/>
  <c r="D14" i="13"/>
  <c r="E13" i="13"/>
  <c r="E15" i="17"/>
  <c r="B16" i="17"/>
  <c r="D16" i="17"/>
  <c r="K16" i="17"/>
  <c r="L16" i="17"/>
  <c r="K38" i="16"/>
  <c r="L37" i="16"/>
  <c r="K40" i="4"/>
  <c r="L39" i="4"/>
  <c r="K42" i="2"/>
  <c r="L41" i="2"/>
  <c r="L40" i="8"/>
  <c r="K41" i="8"/>
  <c r="E16" i="10"/>
  <c r="B17" i="10"/>
  <c r="D17" i="10"/>
  <c r="L39" i="12"/>
  <c r="K40" i="12"/>
  <c r="E13" i="2"/>
  <c r="B14" i="2"/>
  <c r="D14" i="2"/>
  <c r="L40" i="10"/>
  <c r="K41" i="10"/>
  <c r="E17" i="7"/>
  <c r="B18" i="7"/>
  <c r="D18" i="7"/>
  <c r="B15" i="4"/>
  <c r="E14" i="4"/>
  <c r="L15" i="18"/>
  <c r="I16" i="18"/>
  <c r="D33" i="18"/>
  <c r="B16" i="18"/>
  <c r="D16" i="18"/>
  <c r="E15" i="18"/>
  <c r="K16" i="18"/>
  <c r="L16" i="18"/>
  <c r="L15" i="17"/>
  <c r="I16" i="17"/>
  <c r="D33" i="17"/>
  <c r="I15" i="15"/>
  <c r="K15" i="15"/>
  <c r="D15" i="15"/>
  <c r="E48" i="15"/>
  <c r="K37" i="15"/>
  <c r="L16" i="10"/>
  <c r="K38" i="1"/>
  <c r="L37" i="1"/>
  <c r="E15" i="14"/>
  <c r="B16" i="14"/>
  <c r="D16" i="14"/>
  <c r="K16" i="14"/>
  <c r="L16" i="14"/>
  <c r="E33" i="10"/>
  <c r="B34" i="10"/>
  <c r="E34" i="10"/>
  <c r="L39" i="6"/>
  <c r="K40" i="6"/>
  <c r="D15" i="1"/>
  <c r="I15" i="1"/>
  <c r="K15" i="1"/>
  <c r="K37" i="3"/>
  <c r="E48" i="3"/>
  <c r="E12" i="6"/>
  <c r="B13" i="6"/>
  <c r="D13" i="6"/>
  <c r="K16" i="1"/>
  <c r="B16" i="1"/>
  <c r="D16" i="1"/>
  <c r="E15" i="1"/>
  <c r="B15" i="2"/>
  <c r="E14" i="2"/>
  <c r="K42" i="8"/>
  <c r="L41" i="8"/>
  <c r="E14" i="13"/>
  <c r="B15" i="13"/>
  <c r="K39" i="13"/>
  <c r="L38" i="13"/>
  <c r="K39" i="7"/>
  <c r="L38" i="7"/>
  <c r="B16" i="12"/>
  <c r="D16" i="12"/>
  <c r="E15" i="12"/>
  <c r="K16" i="12"/>
  <c r="I15" i="4"/>
  <c r="K15" i="4"/>
  <c r="D15" i="4"/>
  <c r="L38" i="16"/>
  <c r="K39" i="16"/>
  <c r="L41" i="5"/>
  <c r="K42" i="5"/>
  <c r="L37" i="11"/>
  <c r="K38" i="11"/>
  <c r="B16" i="16"/>
  <c r="D16" i="16"/>
  <c r="E15" i="16"/>
  <c r="K16" i="16"/>
  <c r="I16" i="12"/>
  <c r="L15" i="12"/>
  <c r="D33" i="12"/>
  <c r="D15" i="5"/>
  <c r="I15" i="5"/>
  <c r="K15" i="5"/>
  <c r="B17" i="14"/>
  <c r="D17" i="14"/>
  <c r="E16" i="14"/>
  <c r="B17" i="18"/>
  <c r="D17" i="18"/>
  <c r="E16" i="18"/>
  <c r="E18" i="7"/>
  <c r="B19" i="7"/>
  <c r="D19" i="7"/>
  <c r="K41" i="12"/>
  <c r="L40" i="12"/>
  <c r="I15" i="3"/>
  <c r="K15" i="3"/>
  <c r="D15" i="3"/>
  <c r="D33" i="16"/>
  <c r="L15" i="16"/>
  <c r="I16" i="16"/>
  <c r="E33" i="17"/>
  <c r="B34" i="17"/>
  <c r="E34" i="17"/>
  <c r="K39" i="9"/>
  <c r="L38" i="9"/>
  <c r="B19" i="8"/>
  <c r="D19" i="8"/>
  <c r="E18" i="8"/>
  <c r="E13" i="9"/>
  <c r="B14" i="9"/>
  <c r="D14" i="9"/>
  <c r="L17" i="14"/>
  <c r="L40" i="6"/>
  <c r="K41" i="6"/>
  <c r="E15" i="15"/>
  <c r="B16" i="15"/>
  <c r="D16" i="15"/>
  <c r="K16" i="15"/>
  <c r="B34" i="18"/>
  <c r="E34" i="18"/>
  <c r="E33" i="18"/>
  <c r="B17" i="17"/>
  <c r="D17" i="17"/>
  <c r="E16" i="17"/>
  <c r="L37" i="3"/>
  <c r="K38" i="3"/>
  <c r="E35" i="10"/>
  <c r="K42" i="10"/>
  <c r="L41" i="10"/>
  <c r="E17" i="10"/>
  <c r="B18" i="10"/>
  <c r="D18" i="10"/>
  <c r="K38" i="18"/>
  <c r="L37" i="18"/>
  <c r="L39" i="14"/>
  <c r="K40" i="14"/>
  <c r="B14" i="6"/>
  <c r="D14" i="6"/>
  <c r="E13" i="6"/>
  <c r="D33" i="15"/>
  <c r="L15" i="15"/>
  <c r="I16" i="15"/>
  <c r="K39" i="1"/>
  <c r="L38" i="1"/>
  <c r="L42" i="2"/>
  <c r="K43" i="2"/>
  <c r="I16" i="1"/>
  <c r="D33" i="1"/>
  <c r="L15" i="1"/>
  <c r="L37" i="15"/>
  <c r="K38" i="15"/>
  <c r="L17" i="17"/>
  <c r="L17" i="18"/>
  <c r="K41" i="4"/>
  <c r="L40" i="4"/>
  <c r="K39" i="17"/>
  <c r="L38" i="17"/>
  <c r="I15" i="11"/>
  <c r="K15" i="11"/>
  <c r="D15" i="11"/>
  <c r="E33" i="14"/>
  <c r="E35" i="14"/>
  <c r="B34" i="14"/>
  <c r="E34" i="14"/>
  <c r="L17" i="15"/>
  <c r="L39" i="9"/>
  <c r="K40" i="9"/>
  <c r="K16" i="3"/>
  <c r="B16" i="3"/>
  <c r="D16" i="3"/>
  <c r="E15" i="3"/>
  <c r="E33" i="12"/>
  <c r="E35" i="12"/>
  <c r="B34" i="12"/>
  <c r="E34" i="12"/>
  <c r="L38" i="11"/>
  <c r="K39" i="11"/>
  <c r="E15" i="4"/>
  <c r="K16" i="4"/>
  <c r="L16" i="4"/>
  <c r="B16" i="4"/>
  <c r="D16" i="4"/>
  <c r="K40" i="7"/>
  <c r="L39" i="7"/>
  <c r="L42" i="8"/>
  <c r="K43" i="8"/>
  <c r="D33" i="11"/>
  <c r="L15" i="11"/>
  <c r="I16" i="11"/>
  <c r="L43" i="2"/>
  <c r="K44" i="2"/>
  <c r="E33" i="15"/>
  <c r="B34" i="15"/>
  <c r="E34" i="15"/>
  <c r="K39" i="18"/>
  <c r="L38" i="18"/>
  <c r="K39" i="3"/>
  <c r="L38" i="3"/>
  <c r="L16" i="15"/>
  <c r="B15" i="9"/>
  <c r="E14" i="9"/>
  <c r="L15" i="3"/>
  <c r="D33" i="3"/>
  <c r="I16" i="3"/>
  <c r="E17" i="18"/>
  <c r="B18" i="18"/>
  <c r="D18" i="18"/>
  <c r="L15" i="4"/>
  <c r="D33" i="4"/>
  <c r="I16" i="4"/>
  <c r="K16" i="11"/>
  <c r="L16" i="11"/>
  <c r="E15" i="11"/>
  <c r="B16" i="11"/>
  <c r="D16" i="11"/>
  <c r="E18" i="10"/>
  <c r="B19" i="10"/>
  <c r="D19" i="10"/>
  <c r="E16" i="15"/>
  <c r="B17" i="15"/>
  <c r="D17" i="15"/>
  <c r="E35" i="17"/>
  <c r="K43" i="5"/>
  <c r="L42" i="5"/>
  <c r="L16" i="12"/>
  <c r="L39" i="13"/>
  <c r="K40" i="13"/>
  <c r="D15" i="2"/>
  <c r="I15" i="2"/>
  <c r="K15" i="2"/>
  <c r="K42" i="12"/>
  <c r="L41" i="12"/>
  <c r="E17" i="14"/>
  <c r="B18" i="14"/>
  <c r="D18" i="14"/>
  <c r="L16" i="16"/>
  <c r="D15" i="13"/>
  <c r="I15" i="13"/>
  <c r="K15" i="13"/>
  <c r="K39" i="15"/>
  <c r="L38" i="15"/>
  <c r="L39" i="17"/>
  <c r="K40" i="17"/>
  <c r="E14" i="6"/>
  <c r="B15" i="6"/>
  <c r="L39" i="1"/>
  <c r="K40" i="1"/>
  <c r="L40" i="14"/>
  <c r="K41" i="14"/>
  <c r="E17" i="17"/>
  <c r="B18" i="17"/>
  <c r="D18" i="17"/>
  <c r="L41" i="6"/>
  <c r="K42" i="6"/>
  <c r="B20" i="8"/>
  <c r="D20" i="8"/>
  <c r="E19" i="8"/>
  <c r="L17" i="16"/>
  <c r="E19" i="7"/>
  <c r="B20" i="7"/>
  <c r="D20" i="7"/>
  <c r="D33" i="5"/>
  <c r="L15" i="5"/>
  <c r="I16" i="5"/>
  <c r="L39" i="16"/>
  <c r="K40" i="16"/>
  <c r="E16" i="12"/>
  <c r="B17" i="12"/>
  <c r="D17" i="12"/>
  <c r="E16" i="1"/>
  <c r="B17" i="1"/>
  <c r="D17" i="1"/>
  <c r="K42" i="4"/>
  <c r="L41" i="4"/>
  <c r="B34" i="1"/>
  <c r="E34" i="1"/>
  <c r="E33" i="1"/>
  <c r="E35" i="1"/>
  <c r="K43" i="10"/>
  <c r="L42" i="10"/>
  <c r="E35" i="18"/>
  <c r="E33" i="16"/>
  <c r="E35" i="16"/>
  <c r="B34" i="16"/>
  <c r="E34" i="16"/>
  <c r="K16" i="5"/>
  <c r="E15" i="5"/>
  <c r="B16" i="5"/>
  <c r="D16" i="5"/>
  <c r="B17" i="16"/>
  <c r="D17" i="16"/>
  <c r="E16" i="16"/>
  <c r="L16" i="1"/>
  <c r="E18" i="17"/>
  <c r="B19" i="17"/>
  <c r="D19" i="17"/>
  <c r="L42" i="12"/>
  <c r="K43" i="12"/>
  <c r="K40" i="18"/>
  <c r="L39" i="18"/>
  <c r="L15" i="2"/>
  <c r="I16" i="2"/>
  <c r="L43" i="5"/>
  <c r="K44" i="5"/>
  <c r="B17" i="11"/>
  <c r="D17" i="11"/>
  <c r="E16" i="11"/>
  <c r="B19" i="18"/>
  <c r="D19" i="18"/>
  <c r="E18" i="18"/>
  <c r="I15" i="9"/>
  <c r="K15" i="9"/>
  <c r="D15" i="9"/>
  <c r="E33" i="11"/>
  <c r="E35" i="11"/>
  <c r="B34" i="11"/>
  <c r="E34" i="11"/>
  <c r="E16" i="5"/>
  <c r="B17" i="5"/>
  <c r="D17" i="5"/>
  <c r="B18" i="1"/>
  <c r="D18" i="1"/>
  <c r="E17" i="1"/>
  <c r="L41" i="14"/>
  <c r="K42" i="14"/>
  <c r="L40" i="17"/>
  <c r="K41" i="17"/>
  <c r="E15" i="2"/>
  <c r="K16" i="2"/>
  <c r="L16" i="2"/>
  <c r="B16" i="2"/>
  <c r="D16" i="2"/>
  <c r="E35" i="15"/>
  <c r="L43" i="8"/>
  <c r="K44" i="8"/>
  <c r="B17" i="3"/>
  <c r="D17" i="3"/>
  <c r="E16" i="3"/>
  <c r="D15" i="6"/>
  <c r="I15" i="6"/>
  <c r="K15" i="6"/>
  <c r="E16" i="4"/>
  <c r="B17" i="4"/>
  <c r="D17" i="4"/>
  <c r="K44" i="10"/>
  <c r="L43" i="10"/>
  <c r="E20" i="8"/>
  <c r="B21" i="8"/>
  <c r="D21" i="8"/>
  <c r="E18" i="14"/>
  <c r="B19" i="14"/>
  <c r="D19" i="14"/>
  <c r="K41" i="13"/>
  <c r="L40" i="13"/>
  <c r="E17" i="15"/>
  <c r="B18" i="15"/>
  <c r="D18" i="15"/>
  <c r="L44" i="2"/>
  <c r="K45" i="2"/>
  <c r="L39" i="11"/>
  <c r="K40" i="11"/>
  <c r="L16" i="3"/>
  <c r="L40" i="16"/>
  <c r="K41" i="16"/>
  <c r="L42" i="4"/>
  <c r="K43" i="4"/>
  <c r="B16" i="13"/>
  <c r="D16" i="13"/>
  <c r="E15" i="13"/>
  <c r="K16" i="13"/>
  <c r="L16" i="5"/>
  <c r="E17" i="12"/>
  <c r="B18" i="12"/>
  <c r="D18" i="12"/>
  <c r="E33" i="5"/>
  <c r="B34" i="5"/>
  <c r="E34" i="5"/>
  <c r="K43" i="6"/>
  <c r="L42" i="6"/>
  <c r="K41" i="1"/>
  <c r="L40" i="1"/>
  <c r="E33" i="3"/>
  <c r="B34" i="3"/>
  <c r="E34" i="3"/>
  <c r="L39" i="3"/>
  <c r="K40" i="3"/>
  <c r="L40" i="9"/>
  <c r="K41" i="9"/>
  <c r="D33" i="13"/>
  <c r="I16" i="13"/>
  <c r="L15" i="13"/>
  <c r="B18" i="16"/>
  <c r="D18" i="16"/>
  <c r="E17" i="16"/>
  <c r="E20" i="7"/>
  <c r="B21" i="7"/>
  <c r="D21" i="7"/>
  <c r="K40" i="15"/>
  <c r="L39" i="15"/>
  <c r="B20" i="10"/>
  <c r="D20" i="10"/>
  <c r="E19" i="10"/>
  <c r="B34" i="4"/>
  <c r="E34" i="4"/>
  <c r="E33" i="4"/>
  <c r="E35" i="4"/>
  <c r="L40" i="7"/>
  <c r="K41" i="7"/>
  <c r="L40" i="15"/>
  <c r="K41" i="15"/>
  <c r="E16" i="2"/>
  <c r="B17" i="2"/>
  <c r="D17" i="2"/>
  <c r="K41" i="18"/>
  <c r="L40" i="18"/>
  <c r="B22" i="7"/>
  <c r="D22" i="7"/>
  <c r="E21" i="7"/>
  <c r="L41" i="7"/>
  <c r="K42" i="7"/>
  <c r="K44" i="6"/>
  <c r="L43" i="6"/>
  <c r="L16" i="13"/>
  <c r="B19" i="15"/>
  <c r="D19" i="15"/>
  <c r="E18" i="15"/>
  <c r="E21" i="8"/>
  <c r="B22" i="8"/>
  <c r="D22" i="8"/>
  <c r="L15" i="6"/>
  <c r="I16" i="6"/>
  <c r="D33" i="6"/>
  <c r="L42" i="14"/>
  <c r="K43" i="14"/>
  <c r="E15" i="6"/>
  <c r="K16" i="6"/>
  <c r="L16" i="6"/>
  <c r="B16" i="6"/>
  <c r="D16" i="6"/>
  <c r="E17" i="11"/>
  <c r="B18" i="11"/>
  <c r="D18" i="11"/>
  <c r="E35" i="5"/>
  <c r="K41" i="11"/>
  <c r="L40" i="11"/>
  <c r="K16" i="9"/>
  <c r="B16" i="9"/>
  <c r="D16" i="9"/>
  <c r="E15" i="9"/>
  <c r="L44" i="5"/>
  <c r="K45" i="5"/>
  <c r="L41" i="9"/>
  <c r="K42" i="9"/>
  <c r="E18" i="12"/>
  <c r="B19" i="12"/>
  <c r="D19" i="12"/>
  <c r="L43" i="4"/>
  <c r="K44" i="4"/>
  <c r="L41" i="13"/>
  <c r="K42" i="13"/>
  <c r="K45" i="10"/>
  <c r="L44" i="10"/>
  <c r="B18" i="3"/>
  <c r="D18" i="3"/>
  <c r="E17" i="3"/>
  <c r="E18" i="1"/>
  <c r="B19" i="1"/>
  <c r="D19" i="1"/>
  <c r="I16" i="9"/>
  <c r="L15" i="9"/>
  <c r="D33" i="9"/>
  <c r="B34" i="13"/>
  <c r="E34" i="13"/>
  <c r="E33" i="13"/>
  <c r="E35" i="13"/>
  <c r="E16" i="13"/>
  <c r="B17" i="13"/>
  <c r="D17" i="13"/>
  <c r="K44" i="12"/>
  <c r="L43" i="12"/>
  <c r="L41" i="1"/>
  <c r="K42" i="1"/>
  <c r="L45" i="2"/>
  <c r="K46" i="2"/>
  <c r="B20" i="14"/>
  <c r="D20" i="14"/>
  <c r="E19" i="14"/>
  <c r="B18" i="4"/>
  <c r="D18" i="4"/>
  <c r="E17" i="4"/>
  <c r="K45" i="8"/>
  <c r="L44" i="8"/>
  <c r="K42" i="17"/>
  <c r="L41" i="17"/>
  <c r="E17" i="5"/>
  <c r="B18" i="5"/>
  <c r="D18" i="5"/>
  <c r="B20" i="17"/>
  <c r="D20" i="17"/>
  <c r="E19" i="17"/>
  <c r="E35" i="3"/>
  <c r="B21" i="10"/>
  <c r="D21" i="10"/>
  <c r="E20" i="10"/>
  <c r="E18" i="16"/>
  <c r="B19" i="16"/>
  <c r="D19" i="16"/>
  <c r="L40" i="3"/>
  <c r="K41" i="3"/>
  <c r="L41" i="16"/>
  <c r="K42" i="16"/>
  <c r="E19" i="18"/>
  <c r="B20" i="18"/>
  <c r="D20" i="18"/>
  <c r="K45" i="4"/>
  <c r="L44" i="4"/>
  <c r="K46" i="5"/>
  <c r="L45" i="5"/>
  <c r="L41" i="11"/>
  <c r="K42" i="11"/>
  <c r="B23" i="8"/>
  <c r="D23" i="8"/>
  <c r="E22" i="8"/>
  <c r="K45" i="6"/>
  <c r="L44" i="6"/>
  <c r="K42" i="18"/>
  <c r="L41" i="18"/>
  <c r="E18" i="5"/>
  <c r="B19" i="5"/>
  <c r="D19" i="5"/>
  <c r="E33" i="9"/>
  <c r="B34" i="9"/>
  <c r="E34" i="9"/>
  <c r="L43" i="14"/>
  <c r="K44" i="14"/>
  <c r="L42" i="7"/>
  <c r="K43" i="7"/>
  <c r="E17" i="2"/>
  <c r="B18" i="2"/>
  <c r="D18" i="2"/>
  <c r="E18" i="4"/>
  <c r="B19" i="4"/>
  <c r="D19" i="4"/>
  <c r="E21" i="10"/>
  <c r="B22" i="10"/>
  <c r="D22" i="10"/>
  <c r="E18" i="3"/>
  <c r="B19" i="3"/>
  <c r="D19" i="3"/>
  <c r="K42" i="3"/>
  <c r="L41" i="3"/>
  <c r="E20" i="14"/>
  <c r="B21" i="14"/>
  <c r="D21" i="14"/>
  <c r="L44" i="12"/>
  <c r="K45" i="12"/>
  <c r="E19" i="12"/>
  <c r="B20" i="12"/>
  <c r="D20" i="12"/>
  <c r="B19" i="11"/>
  <c r="D19" i="11"/>
  <c r="E18" i="11"/>
  <c r="L42" i="1"/>
  <c r="K43" i="1"/>
  <c r="L42" i="17"/>
  <c r="K43" i="17"/>
  <c r="K47" i="2"/>
  <c r="L46" i="2"/>
  <c r="B18" i="13"/>
  <c r="D18" i="13"/>
  <c r="E17" i="13"/>
  <c r="K46" i="10"/>
  <c r="L45" i="10"/>
  <c r="B17" i="9"/>
  <c r="D17" i="9"/>
  <c r="E16" i="9"/>
  <c r="B34" i="6"/>
  <c r="E34" i="6"/>
  <c r="E33" i="6"/>
  <c r="E35" i="6"/>
  <c r="B20" i="15"/>
  <c r="D20" i="15"/>
  <c r="E19" i="15"/>
  <c r="L41" i="15"/>
  <c r="K42" i="15"/>
  <c r="L42" i="16"/>
  <c r="K43" i="16"/>
  <c r="B21" i="18"/>
  <c r="D21" i="18"/>
  <c r="E20" i="18"/>
  <c r="B20" i="16"/>
  <c r="D20" i="16"/>
  <c r="E19" i="16"/>
  <c r="B21" i="17"/>
  <c r="D21" i="17"/>
  <c r="E20" i="17"/>
  <c r="K46" i="8"/>
  <c r="L45" i="8"/>
  <c r="E19" i="1"/>
  <c r="B20" i="1"/>
  <c r="D20" i="1"/>
  <c r="L42" i="13"/>
  <c r="K43" i="13"/>
  <c r="K43" i="9"/>
  <c r="L42" i="9"/>
  <c r="L16" i="9"/>
  <c r="E16" i="6"/>
  <c r="B17" i="6"/>
  <c r="D17" i="6"/>
  <c r="B23" i="7"/>
  <c r="D23" i="7"/>
  <c r="E22" i="7"/>
  <c r="B21" i="12"/>
  <c r="D21" i="12"/>
  <c r="E20" i="12"/>
  <c r="E19" i="4"/>
  <c r="B20" i="4"/>
  <c r="D20" i="4"/>
  <c r="L44" i="14"/>
  <c r="K45" i="14"/>
  <c r="K43" i="11"/>
  <c r="L42" i="11"/>
  <c r="L43" i="17"/>
  <c r="K44" i="17"/>
  <c r="K44" i="9"/>
  <c r="L43" i="9"/>
  <c r="L46" i="8"/>
  <c r="K47" i="8"/>
  <c r="B22" i="18"/>
  <c r="D22" i="18"/>
  <c r="E21" i="18"/>
  <c r="B21" i="15"/>
  <c r="D21" i="15"/>
  <c r="E20" i="15"/>
  <c r="L46" i="10"/>
  <c r="K47" i="10"/>
  <c r="K43" i="3"/>
  <c r="L42" i="3"/>
  <c r="L42" i="18"/>
  <c r="K43" i="18"/>
  <c r="B24" i="7"/>
  <c r="D24" i="7"/>
  <c r="E23" i="7"/>
  <c r="L43" i="13"/>
  <c r="K44" i="13"/>
  <c r="L43" i="16"/>
  <c r="K44" i="16"/>
  <c r="B20" i="3"/>
  <c r="D20" i="3"/>
  <c r="E19" i="3"/>
  <c r="B19" i="13"/>
  <c r="D19" i="13"/>
  <c r="E18" i="13"/>
  <c r="E35" i="9"/>
  <c r="K46" i="6"/>
  <c r="L45" i="6"/>
  <c r="L46" i="5"/>
  <c r="K47" i="5"/>
  <c r="K44" i="1"/>
  <c r="L43" i="1"/>
  <c r="L45" i="12"/>
  <c r="K46" i="12"/>
  <c r="E18" i="2"/>
  <c r="B19" i="2"/>
  <c r="D19" i="2"/>
  <c r="E17" i="6"/>
  <c r="B18" i="6"/>
  <c r="D18" i="6"/>
  <c r="B22" i="17"/>
  <c r="D22" i="17"/>
  <c r="E21" i="17"/>
  <c r="E20" i="1"/>
  <c r="B21" i="1"/>
  <c r="D21" i="1"/>
  <c r="L42" i="15"/>
  <c r="K43" i="15"/>
  <c r="B22" i="14"/>
  <c r="D22" i="14"/>
  <c r="E21" i="14"/>
  <c r="E22" i="10"/>
  <c r="B23" i="10"/>
  <c r="D23" i="10"/>
  <c r="L43" i="7"/>
  <c r="K44" i="7"/>
  <c r="B20" i="5"/>
  <c r="D20" i="5"/>
  <c r="E19" i="5"/>
  <c r="E20" i="16"/>
  <c r="B21" i="16"/>
  <c r="D21" i="16"/>
  <c r="E17" i="9"/>
  <c r="B18" i="9"/>
  <c r="D18" i="9"/>
  <c r="L47" i="2"/>
  <c r="K48" i="2"/>
  <c r="L48" i="2"/>
  <c r="E19" i="11"/>
  <c r="B20" i="11"/>
  <c r="D20" i="11"/>
  <c r="E23" i="8"/>
  <c r="B24" i="8"/>
  <c r="D24" i="8"/>
  <c r="K46" i="4"/>
  <c r="L45" i="4"/>
  <c r="K47" i="12"/>
  <c r="L46" i="12"/>
  <c r="E20" i="5"/>
  <c r="B21" i="5"/>
  <c r="D21" i="5"/>
  <c r="B23" i="14"/>
  <c r="D23" i="14"/>
  <c r="E22" i="14"/>
  <c r="E22" i="17"/>
  <c r="B23" i="17"/>
  <c r="D23" i="17"/>
  <c r="K47" i="6"/>
  <c r="L46" i="6"/>
  <c r="L44" i="16"/>
  <c r="K45" i="16"/>
  <c r="K44" i="18"/>
  <c r="L43" i="18"/>
  <c r="L45" i="14"/>
  <c r="K46" i="14"/>
  <c r="E24" i="8"/>
  <c r="B25" i="8"/>
  <c r="D25" i="8"/>
  <c r="E18" i="6"/>
  <c r="B19" i="6"/>
  <c r="D19" i="6"/>
  <c r="E21" i="15"/>
  <c r="B22" i="15"/>
  <c r="D22" i="15"/>
  <c r="L44" i="9"/>
  <c r="K45" i="9"/>
  <c r="E20" i="3"/>
  <c r="B21" i="3"/>
  <c r="D21" i="3"/>
  <c r="L43" i="11"/>
  <c r="K44" i="11"/>
  <c r="E18" i="9"/>
  <c r="B19" i="9"/>
  <c r="D19" i="9"/>
  <c r="K44" i="15"/>
  <c r="L43" i="15"/>
  <c r="K45" i="1"/>
  <c r="L44" i="1"/>
  <c r="K45" i="13"/>
  <c r="L44" i="13"/>
  <c r="K45" i="17"/>
  <c r="L44" i="17"/>
  <c r="E21" i="16"/>
  <c r="B22" i="16"/>
  <c r="D22" i="16"/>
  <c r="E21" i="1"/>
  <c r="B22" i="1"/>
  <c r="D22" i="1"/>
  <c r="E19" i="2"/>
  <c r="B20" i="2"/>
  <c r="D20" i="2"/>
  <c r="L47" i="5"/>
  <c r="K48" i="5"/>
  <c r="L48" i="5"/>
  <c r="B20" i="13"/>
  <c r="D20" i="13"/>
  <c r="E19" i="13"/>
  <c r="K44" i="3"/>
  <c r="L43" i="3"/>
  <c r="E22" i="18"/>
  <c r="B23" i="18"/>
  <c r="D23" i="18"/>
  <c r="E24" i="7"/>
  <c r="B25" i="7"/>
  <c r="D25" i="7"/>
  <c r="E21" i="12"/>
  <c r="B22" i="12"/>
  <c r="D22" i="12"/>
  <c r="K47" i="4"/>
  <c r="L46" i="4"/>
  <c r="L44" i="7"/>
  <c r="K45" i="7"/>
  <c r="B21" i="4"/>
  <c r="D21" i="4"/>
  <c r="E20" i="4"/>
  <c r="E20" i="11"/>
  <c r="B21" i="11"/>
  <c r="D21" i="11"/>
  <c r="E23" i="10"/>
  <c r="B24" i="10"/>
  <c r="D24" i="10"/>
  <c r="K48" i="10"/>
  <c r="L48" i="10"/>
  <c r="L47" i="10"/>
  <c r="L47" i="8"/>
  <c r="K48" i="8"/>
  <c r="L48" i="8"/>
  <c r="B23" i="12"/>
  <c r="D23" i="12"/>
  <c r="E22" i="12"/>
  <c r="B25" i="10"/>
  <c r="D25" i="10"/>
  <c r="E24" i="10"/>
  <c r="E25" i="7"/>
  <c r="B26" i="7"/>
  <c r="D26" i="7"/>
  <c r="E22" i="1"/>
  <c r="B23" i="1"/>
  <c r="D23" i="1"/>
  <c r="E19" i="9"/>
  <c r="B20" i="9"/>
  <c r="D20" i="9"/>
  <c r="K46" i="9"/>
  <c r="L45" i="9"/>
  <c r="B26" i="8"/>
  <c r="D26" i="8"/>
  <c r="E25" i="8"/>
  <c r="L45" i="16"/>
  <c r="K46" i="16"/>
  <c r="B20" i="6"/>
  <c r="D20" i="6"/>
  <c r="E19" i="6"/>
  <c r="K45" i="3"/>
  <c r="L44" i="3"/>
  <c r="K48" i="12"/>
  <c r="L48" i="12"/>
  <c r="L47" i="12"/>
  <c r="E20" i="13"/>
  <c r="B21" i="13"/>
  <c r="D21" i="13"/>
  <c r="L45" i="13"/>
  <c r="K46" i="13"/>
  <c r="E23" i="14"/>
  <c r="B24" i="14"/>
  <c r="D24" i="14"/>
  <c r="E20" i="2"/>
  <c r="B21" i="2"/>
  <c r="D21" i="2"/>
  <c r="B22" i="4"/>
  <c r="D22" i="4"/>
  <c r="E21" i="4"/>
  <c r="L45" i="17"/>
  <c r="K46" i="17"/>
  <c r="L44" i="18"/>
  <c r="K45" i="18"/>
  <c r="E23" i="18"/>
  <c r="B24" i="18"/>
  <c r="D24" i="18"/>
  <c r="B23" i="16"/>
  <c r="D23" i="16"/>
  <c r="E22" i="16"/>
  <c r="L44" i="11"/>
  <c r="K45" i="11"/>
  <c r="E22" i="15"/>
  <c r="B23" i="15"/>
  <c r="D23" i="15"/>
  <c r="L46" i="14"/>
  <c r="K47" i="14"/>
  <c r="B22" i="5"/>
  <c r="D22" i="5"/>
  <c r="E21" i="5"/>
  <c r="E21" i="3"/>
  <c r="B22" i="3"/>
  <c r="D22" i="3"/>
  <c r="E23" i="17"/>
  <c r="B24" i="17"/>
  <c r="D24" i="17"/>
  <c r="L44" i="15"/>
  <c r="K45" i="15"/>
  <c r="L45" i="7"/>
  <c r="K46" i="7"/>
  <c r="E21" i="11"/>
  <c r="B22" i="11"/>
  <c r="D22" i="11"/>
  <c r="K48" i="4"/>
  <c r="L48" i="4"/>
  <c r="L47" i="4"/>
  <c r="K46" i="1"/>
  <c r="L45" i="1"/>
  <c r="K48" i="6"/>
  <c r="L48" i="6"/>
  <c r="L47" i="6"/>
  <c r="K47" i="7"/>
  <c r="L46" i="7"/>
  <c r="E23" i="1"/>
  <c r="B24" i="1"/>
  <c r="D24" i="1"/>
  <c r="E22" i="4"/>
  <c r="B23" i="4"/>
  <c r="D23" i="4"/>
  <c r="L45" i="15"/>
  <c r="K46" i="15"/>
  <c r="L45" i="11"/>
  <c r="K46" i="11"/>
  <c r="L45" i="18"/>
  <c r="K46" i="18"/>
  <c r="B22" i="2"/>
  <c r="D22" i="2"/>
  <c r="E21" i="2"/>
  <c r="B22" i="13"/>
  <c r="D22" i="13"/>
  <c r="E21" i="13"/>
  <c r="E26" i="7"/>
  <c r="B27" i="7"/>
  <c r="D27" i="7"/>
  <c r="B25" i="18"/>
  <c r="D25" i="18"/>
  <c r="E24" i="18"/>
  <c r="K47" i="1"/>
  <c r="L46" i="1"/>
  <c r="K46" i="3"/>
  <c r="L45" i="3"/>
  <c r="B24" i="12"/>
  <c r="D24" i="12"/>
  <c r="E23" i="12"/>
  <c r="E22" i="5"/>
  <c r="B23" i="5"/>
  <c r="D23" i="5"/>
  <c r="B21" i="6"/>
  <c r="D21" i="6"/>
  <c r="E20" i="6"/>
  <c r="K47" i="9"/>
  <c r="L46" i="9"/>
  <c r="B23" i="3"/>
  <c r="D23" i="3"/>
  <c r="E22" i="3"/>
  <c r="L46" i="13"/>
  <c r="K47" i="13"/>
  <c r="E26" i="8"/>
  <c r="B27" i="8"/>
  <c r="D27" i="8"/>
  <c r="B23" i="11"/>
  <c r="D23" i="11"/>
  <c r="E22" i="11"/>
  <c r="L47" i="14"/>
  <c r="K48" i="14"/>
  <c r="L48" i="14"/>
  <c r="E24" i="14"/>
  <c r="B25" i="14"/>
  <c r="D25" i="14"/>
  <c r="K47" i="16"/>
  <c r="L46" i="16"/>
  <c r="E20" i="9"/>
  <c r="B21" i="9"/>
  <c r="D21" i="9"/>
  <c r="B24" i="15"/>
  <c r="D24" i="15"/>
  <c r="E23" i="15"/>
  <c r="B25" i="17"/>
  <c r="D25" i="17"/>
  <c r="E24" i="17"/>
  <c r="L46" i="17"/>
  <c r="K47" i="17"/>
  <c r="E23" i="16"/>
  <c r="B24" i="16"/>
  <c r="D24" i="16"/>
  <c r="E25" i="10"/>
  <c r="B26" i="10"/>
  <c r="D26" i="10"/>
  <c r="E25" i="18"/>
  <c r="B26" i="18"/>
  <c r="D26" i="18"/>
  <c r="B22" i="9"/>
  <c r="D22" i="9"/>
  <c r="E21" i="9"/>
  <c r="K48" i="13"/>
  <c r="L48" i="13"/>
  <c r="L47" i="13"/>
  <c r="E27" i="7"/>
  <c r="B28" i="7"/>
  <c r="E28" i="7"/>
  <c r="E29" i="7"/>
  <c r="L46" i="18"/>
  <c r="K47" i="18"/>
  <c r="E23" i="4"/>
  <c r="B24" i="4"/>
  <c r="D24" i="4"/>
  <c r="B25" i="16"/>
  <c r="D25" i="16"/>
  <c r="E24" i="16"/>
  <c r="E25" i="14"/>
  <c r="B26" i="14"/>
  <c r="D26" i="14"/>
  <c r="B25" i="15"/>
  <c r="D25" i="15"/>
  <c r="E24" i="15"/>
  <c r="E24" i="12"/>
  <c r="B25" i="12"/>
  <c r="D25" i="12"/>
  <c r="E22" i="2"/>
  <c r="B23" i="2"/>
  <c r="D23" i="2"/>
  <c r="L47" i="7"/>
  <c r="K48" i="7"/>
  <c r="L48" i="7"/>
  <c r="K48" i="17"/>
  <c r="L48" i="17"/>
  <c r="L47" i="17"/>
  <c r="E21" i="6"/>
  <c r="B22" i="6"/>
  <c r="D22" i="6"/>
  <c r="L46" i="3"/>
  <c r="K47" i="3"/>
  <c r="E27" i="8"/>
  <c r="B28" i="8"/>
  <c r="E28" i="8"/>
  <c r="E29" i="8"/>
  <c r="B27" i="10"/>
  <c r="D27" i="10"/>
  <c r="E26" i="10"/>
  <c r="B24" i="5"/>
  <c r="D24" i="5"/>
  <c r="E23" i="5"/>
  <c r="K47" i="11"/>
  <c r="L46" i="11"/>
  <c r="E24" i="1"/>
  <c r="B25" i="1"/>
  <c r="D25" i="1"/>
  <c r="L46" i="15"/>
  <c r="K47" i="15"/>
  <c r="L47" i="9"/>
  <c r="K48" i="9"/>
  <c r="L48" i="9"/>
  <c r="B26" i="17"/>
  <c r="D26" i="17"/>
  <c r="E25" i="17"/>
  <c r="L47" i="16"/>
  <c r="K48" i="16"/>
  <c r="L48" i="16"/>
  <c r="E23" i="11"/>
  <c r="B24" i="11"/>
  <c r="D24" i="11"/>
  <c r="B24" i="3"/>
  <c r="D24" i="3"/>
  <c r="E23" i="3"/>
  <c r="L47" i="1"/>
  <c r="K48" i="1"/>
  <c r="L48" i="1"/>
  <c r="E22" i="13"/>
  <c r="B23" i="13"/>
  <c r="D23" i="13"/>
  <c r="B25" i="11"/>
  <c r="D25" i="11"/>
  <c r="E24" i="11"/>
  <c r="B26" i="12"/>
  <c r="D26" i="12"/>
  <c r="E25" i="12"/>
  <c r="K48" i="3"/>
  <c r="L48" i="3"/>
  <c r="L47" i="3"/>
  <c r="E24" i="4"/>
  <c r="B25" i="4"/>
  <c r="D25" i="4"/>
  <c r="B24" i="13"/>
  <c r="D24" i="13"/>
  <c r="E23" i="13"/>
  <c r="L47" i="15"/>
  <c r="K48" i="15"/>
  <c r="L48" i="15"/>
  <c r="E24" i="5"/>
  <c r="B25" i="5"/>
  <c r="D25" i="5"/>
  <c r="E25" i="15"/>
  <c r="B26" i="15"/>
  <c r="D26" i="15"/>
  <c r="K48" i="11"/>
  <c r="L48" i="11"/>
  <c r="L47" i="11"/>
  <c r="B26" i="1"/>
  <c r="D26" i="1"/>
  <c r="E25" i="1"/>
  <c r="B23" i="6"/>
  <c r="D23" i="6"/>
  <c r="E22" i="6"/>
  <c r="E23" i="2"/>
  <c r="B24" i="2"/>
  <c r="D24" i="2"/>
  <c r="E26" i="14"/>
  <c r="B27" i="14"/>
  <c r="D27" i="14"/>
  <c r="L47" i="18"/>
  <c r="K48" i="18"/>
  <c r="L48" i="18"/>
  <c r="B27" i="18"/>
  <c r="D27" i="18"/>
  <c r="E26" i="18"/>
  <c r="E25" i="16"/>
  <c r="B26" i="16"/>
  <c r="D26" i="16"/>
  <c r="E24" i="3"/>
  <c r="B25" i="3"/>
  <c r="D25" i="3"/>
  <c r="E26" i="17"/>
  <c r="B27" i="17"/>
  <c r="D27" i="17"/>
  <c r="E27" i="10"/>
  <c r="B28" i="10"/>
  <c r="E28" i="10"/>
  <c r="E29" i="10"/>
  <c r="E22" i="9"/>
  <c r="B23" i="9"/>
  <c r="D23" i="9"/>
  <c r="E27" i="17"/>
  <c r="B28" i="17"/>
  <c r="E28" i="17"/>
  <c r="E29" i="17"/>
  <c r="E24" i="2"/>
  <c r="B25" i="2"/>
  <c r="D25" i="2"/>
  <c r="B28" i="14"/>
  <c r="E28" i="14"/>
  <c r="E29" i="14"/>
  <c r="E27" i="14"/>
  <c r="B26" i="5"/>
  <c r="D26" i="5"/>
  <c r="E25" i="5"/>
  <c r="B26" i="11"/>
  <c r="D26" i="11"/>
  <c r="E25" i="11"/>
  <c r="B28" i="18"/>
  <c r="E28" i="18"/>
  <c r="E29" i="18"/>
  <c r="E27" i="18"/>
  <c r="B27" i="16"/>
  <c r="D27" i="16"/>
  <c r="E26" i="16"/>
  <c r="E25" i="4"/>
  <c r="B26" i="4"/>
  <c r="D26" i="4"/>
  <c r="B27" i="1"/>
  <c r="D27" i="1"/>
  <c r="E26" i="1"/>
  <c r="E25" i="3"/>
  <c r="B26" i="3"/>
  <c r="D26" i="3"/>
  <c r="E26" i="15"/>
  <c r="B27" i="15"/>
  <c r="D27" i="15"/>
  <c r="E23" i="9"/>
  <c r="B24" i="9"/>
  <c r="D24" i="9"/>
  <c r="E23" i="6"/>
  <c r="B24" i="6"/>
  <c r="D24" i="6"/>
  <c r="E24" i="13"/>
  <c r="B25" i="13"/>
  <c r="D25" i="13"/>
  <c r="E26" i="12"/>
  <c r="B27" i="12"/>
  <c r="D27" i="12"/>
  <c r="E27" i="12"/>
  <c r="B28" i="12"/>
  <c r="E28" i="12"/>
  <c r="E29" i="12"/>
  <c r="E24" i="9"/>
  <c r="B25" i="9"/>
  <c r="D25" i="9"/>
  <c r="E27" i="1"/>
  <c r="B28" i="1"/>
  <c r="E28" i="1"/>
  <c r="E29" i="1"/>
  <c r="B26" i="13"/>
  <c r="D26" i="13"/>
  <c r="E25" i="13"/>
  <c r="B28" i="15"/>
  <c r="E28" i="15"/>
  <c r="E27" i="15"/>
  <c r="B27" i="4"/>
  <c r="D27" i="4"/>
  <c r="E26" i="4"/>
  <c r="E25" i="2"/>
  <c r="B26" i="2"/>
  <c r="D26" i="2"/>
  <c r="E26" i="11"/>
  <c r="B27" i="11"/>
  <c r="D27" i="11"/>
  <c r="E24" i="6"/>
  <c r="B25" i="6"/>
  <c r="D25" i="6"/>
  <c r="E26" i="3"/>
  <c r="B27" i="3"/>
  <c r="D27" i="3"/>
  <c r="E27" i="16"/>
  <c r="B28" i="16"/>
  <c r="E28" i="16"/>
  <c r="E29" i="16"/>
  <c r="E26" i="5"/>
  <c r="B27" i="5"/>
  <c r="D27" i="5"/>
  <c r="E27" i="3"/>
  <c r="B28" i="3"/>
  <c r="E28" i="3"/>
  <c r="E29" i="3"/>
  <c r="B27" i="2"/>
  <c r="D27" i="2"/>
  <c r="E26" i="2"/>
  <c r="E27" i="5"/>
  <c r="B28" i="5"/>
  <c r="E28" i="5"/>
  <c r="E29" i="5"/>
  <c r="E25" i="6"/>
  <c r="B26" i="6"/>
  <c r="D26" i="6"/>
  <c r="B28" i="4"/>
  <c r="E28" i="4"/>
  <c r="E27" i="4"/>
  <c r="E27" i="11"/>
  <c r="B28" i="11"/>
  <c r="E28" i="11"/>
  <c r="E29" i="11"/>
  <c r="E25" i="9"/>
  <c r="B26" i="9"/>
  <c r="D26" i="9"/>
  <c r="E29" i="15"/>
  <c r="B27" i="13"/>
  <c r="D27" i="13"/>
  <c r="E26" i="13"/>
  <c r="E26" i="9"/>
  <c r="B27" i="9"/>
  <c r="D27" i="9"/>
  <c r="E26" i="6"/>
  <c r="B27" i="6"/>
  <c r="D27" i="6"/>
  <c r="E27" i="13"/>
  <c r="B28" i="13"/>
  <c r="E28" i="13"/>
  <c r="E29" i="13"/>
  <c r="E29" i="4"/>
  <c r="B28" i="2"/>
  <c r="E28" i="2"/>
  <c r="E29" i="2"/>
  <c r="E27" i="2"/>
  <c r="E27" i="9"/>
  <c r="B28" i="9"/>
  <c r="E28" i="9"/>
  <c r="B28" i="6"/>
  <c r="E28" i="6"/>
  <c r="E29" i="6"/>
  <c r="E27" i="6"/>
  <c r="E29" i="9"/>
  <c r="E2" i="20"/>
  <c r="B4" i="20"/>
  <c r="D4" i="20"/>
  <c r="E3" i="20"/>
  <c r="B38" i="20"/>
  <c r="E4" i="20"/>
  <c r="B5" i="20"/>
  <c r="D5" i="20"/>
  <c r="I38" i="20"/>
  <c r="I39" i="20"/>
  <c r="I40" i="20"/>
  <c r="I41" i="20"/>
  <c r="I42" i="20"/>
  <c r="I43" i="20"/>
  <c r="I44" i="20"/>
  <c r="I45" i="20"/>
  <c r="I47" i="20"/>
  <c r="I48" i="20"/>
  <c r="I49" i="20"/>
  <c r="D38" i="20"/>
  <c r="B39" i="20"/>
  <c r="B40" i="20"/>
  <c r="D39" i="20"/>
  <c r="B6" i="20"/>
  <c r="D6" i="20"/>
  <c r="E5" i="20"/>
  <c r="B7" i="20"/>
  <c r="D7" i="20"/>
  <c r="E6" i="20"/>
  <c r="D40" i="20"/>
  <c r="B41" i="20"/>
  <c r="D41" i="20"/>
  <c r="E41" i="20"/>
  <c r="B42" i="20"/>
  <c r="E7" i="20"/>
  <c r="B8" i="20"/>
  <c r="D8" i="20"/>
  <c r="B9" i="20"/>
  <c r="D9" i="20"/>
  <c r="E8" i="20"/>
  <c r="B43" i="20"/>
  <c r="D42" i="20"/>
  <c r="E42" i="20"/>
  <c r="D43" i="20"/>
  <c r="E43" i="20"/>
  <c r="B44" i="20"/>
  <c r="B10" i="20"/>
  <c r="D10" i="20"/>
  <c r="E9" i="20"/>
  <c r="B45" i="20"/>
  <c r="D44" i="20"/>
  <c r="E44" i="20"/>
  <c r="E10" i="20"/>
  <c r="B11" i="20"/>
  <c r="D11" i="20"/>
  <c r="B46" i="20"/>
  <c r="E45" i="20"/>
  <c r="B12" i="20"/>
  <c r="D12" i="20"/>
  <c r="E11" i="20"/>
  <c r="B13" i="20"/>
  <c r="D13" i="20"/>
  <c r="E12" i="20"/>
  <c r="B47" i="20"/>
  <c r="E46" i="20"/>
  <c r="E47" i="20"/>
  <c r="B48" i="20"/>
  <c r="E13" i="20"/>
  <c r="B14" i="20"/>
  <c r="D14" i="20"/>
  <c r="B15" i="20"/>
  <c r="D15" i="20"/>
  <c r="E14" i="20"/>
  <c r="B49" i="20"/>
  <c r="E48" i="20"/>
  <c r="K38" i="20"/>
  <c r="E49" i="20"/>
  <c r="B16" i="20"/>
  <c r="D16" i="20"/>
  <c r="E15" i="20"/>
  <c r="E16" i="20"/>
  <c r="B17" i="20"/>
  <c r="D17" i="20"/>
  <c r="L38" i="20"/>
  <c r="K39" i="20"/>
  <c r="L39" i="20"/>
  <c r="K40" i="20"/>
  <c r="B18" i="20"/>
  <c r="D18" i="20"/>
  <c r="E17" i="20"/>
  <c r="B19" i="20"/>
  <c r="D19" i="20"/>
  <c r="E18" i="20"/>
  <c r="L40" i="20"/>
  <c r="K41" i="20"/>
  <c r="E19" i="20"/>
  <c r="B20" i="20"/>
  <c r="D20" i="20"/>
  <c r="L41" i="20"/>
  <c r="K42" i="20"/>
  <c r="L42" i="20"/>
  <c r="K43" i="20"/>
  <c r="B21" i="20"/>
  <c r="D21" i="20"/>
  <c r="E20" i="20"/>
  <c r="B22" i="20"/>
  <c r="D22" i="20"/>
  <c r="E21" i="20"/>
  <c r="L43" i="20"/>
  <c r="K44" i="20"/>
  <c r="L44" i="20"/>
  <c r="K45" i="20"/>
  <c r="E22" i="20"/>
  <c r="B23" i="20"/>
  <c r="D23" i="20"/>
  <c r="B24" i="20"/>
  <c r="D24" i="20"/>
  <c r="E23" i="20"/>
  <c r="L45" i="20"/>
  <c r="K46" i="20"/>
  <c r="B25" i="20"/>
  <c r="D25" i="20"/>
  <c r="E24" i="20"/>
  <c r="L46" i="20"/>
  <c r="K47" i="20"/>
  <c r="L47" i="20"/>
  <c r="K48" i="20"/>
  <c r="E25" i="20"/>
  <c r="B26" i="20"/>
  <c r="D26" i="20"/>
  <c r="B27" i="20"/>
  <c r="D27" i="20"/>
  <c r="E26" i="20"/>
  <c r="L48" i="20"/>
  <c r="K49" i="20"/>
  <c r="L49" i="20"/>
  <c r="B28" i="20"/>
  <c r="E27" i="20"/>
  <c r="D28" i="20"/>
  <c r="E35" i="20"/>
  <c r="E36" i="20"/>
  <c r="E28" i="20"/>
  <c r="B37" i="21"/>
  <c r="B38" i="21"/>
  <c r="B4" i="21"/>
  <c r="D4" i="21"/>
  <c r="E3" i="21"/>
  <c r="D38" i="21"/>
  <c r="B39" i="21"/>
  <c r="D37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D39" i="21"/>
  <c r="E39" i="21"/>
  <c r="B40" i="21"/>
  <c r="E4" i="21"/>
  <c r="B5" i="21"/>
  <c r="D5" i="21"/>
  <c r="B6" i="21"/>
  <c r="D6" i="21"/>
  <c r="E5" i="21"/>
  <c r="D40" i="21"/>
  <c r="E40" i="21"/>
  <c r="B41" i="21"/>
  <c r="B42" i="21"/>
  <c r="D41" i="21"/>
  <c r="E41" i="21"/>
  <c r="E6" i="21"/>
  <c r="B7" i="21"/>
  <c r="D7" i="21"/>
  <c r="B8" i="21"/>
  <c r="D8" i="21"/>
  <c r="E7" i="21"/>
  <c r="D42" i="21"/>
  <c r="E42" i="21"/>
  <c r="B43" i="21"/>
  <c r="D43" i="21"/>
  <c r="E43" i="21"/>
  <c r="B44" i="21"/>
  <c r="E8" i="21"/>
  <c r="B9" i="21"/>
  <c r="D9" i="21"/>
  <c r="B10" i="21"/>
  <c r="D10" i="21"/>
  <c r="E9" i="21"/>
  <c r="E44" i="21"/>
  <c r="B45" i="21"/>
  <c r="B46" i="21"/>
  <c r="E45" i="21"/>
  <c r="E10" i="21"/>
  <c r="B11" i="21"/>
  <c r="D11" i="21"/>
  <c r="B12" i="21"/>
  <c r="D12" i="21"/>
  <c r="E11" i="21"/>
  <c r="E46" i="21"/>
  <c r="B47" i="21"/>
  <c r="E47" i="21"/>
  <c r="B48" i="21"/>
  <c r="E12" i="21"/>
  <c r="B13" i="21"/>
  <c r="D13" i="21"/>
  <c r="E48" i="21"/>
  <c r="K37" i="21"/>
  <c r="B14" i="21"/>
  <c r="D14" i="21"/>
  <c r="E13" i="21"/>
  <c r="E14" i="21"/>
  <c r="B15" i="21"/>
  <c r="D15" i="21"/>
  <c r="L37" i="21"/>
  <c r="K38" i="21"/>
  <c r="L38" i="21"/>
  <c r="K39" i="21"/>
  <c r="B16" i="21"/>
  <c r="D16" i="21"/>
  <c r="E15" i="21"/>
  <c r="K40" i="21"/>
  <c r="L39" i="21"/>
  <c r="E16" i="21"/>
  <c r="B17" i="21"/>
  <c r="D17" i="21"/>
  <c r="B18" i="21"/>
  <c r="D18" i="21"/>
  <c r="E17" i="21"/>
  <c r="L40" i="21"/>
  <c r="K41" i="21"/>
  <c r="L41" i="21"/>
  <c r="K42" i="21"/>
  <c r="B19" i="21"/>
  <c r="D19" i="21"/>
  <c r="E18" i="21"/>
  <c r="E19" i="21"/>
  <c r="B20" i="21"/>
  <c r="D20" i="21"/>
  <c r="K43" i="21"/>
  <c r="L42" i="21"/>
  <c r="K44" i="21"/>
  <c r="L43" i="21"/>
  <c r="B21" i="21"/>
  <c r="D21" i="21"/>
  <c r="E20" i="21"/>
  <c r="E21" i="21"/>
  <c r="B22" i="21"/>
  <c r="D22" i="21"/>
  <c r="L44" i="21"/>
  <c r="K45" i="21"/>
  <c r="L45" i="21"/>
  <c r="K46" i="21"/>
  <c r="B23" i="21"/>
  <c r="D23" i="21"/>
  <c r="E22" i="21"/>
  <c r="L46" i="21"/>
  <c r="K47" i="21"/>
  <c r="E23" i="21"/>
  <c r="B24" i="21"/>
  <c r="D24" i="21"/>
  <c r="K48" i="21"/>
  <c r="L48" i="21"/>
  <c r="L47" i="21"/>
  <c r="B25" i="21"/>
  <c r="D25" i="21"/>
  <c r="E24" i="21"/>
  <c r="E25" i="21"/>
  <c r="B26" i="21"/>
  <c r="D26" i="21"/>
  <c r="B27" i="21"/>
  <c r="D27" i="21"/>
  <c r="E26" i="21"/>
  <c r="E27" i="21"/>
  <c r="B28" i="21"/>
  <c r="E28" i="21"/>
  <c r="E34" i="21"/>
  <c r="E34" i="22"/>
  <c r="E35" i="22"/>
  <c r="B4" i="22"/>
  <c r="D4" i="22"/>
  <c r="B5" i="22"/>
  <c r="D5" i="22"/>
  <c r="E3" i="22"/>
  <c r="B37" i="22"/>
  <c r="E2" i="22"/>
  <c r="D37" i="22"/>
  <c r="E37" i="22"/>
  <c r="E4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B38" i="22"/>
  <c r="B6" i="22"/>
  <c r="D6" i="22"/>
  <c r="E5" i="22"/>
  <c r="D38" i="22"/>
  <c r="E38" i="22"/>
  <c r="B39" i="22"/>
  <c r="B7" i="22"/>
  <c r="D7" i="22"/>
  <c r="E6" i="22"/>
  <c r="D39" i="22"/>
  <c r="E39" i="22"/>
  <c r="B40" i="22"/>
  <c r="B8" i="22"/>
  <c r="D8" i="22"/>
  <c r="E7" i="22"/>
  <c r="D40" i="22"/>
  <c r="E40" i="22"/>
  <c r="B41" i="22"/>
  <c r="B9" i="22"/>
  <c r="D9" i="22"/>
  <c r="E8" i="22"/>
  <c r="B42" i="22"/>
  <c r="D41" i="22"/>
  <c r="E41" i="22"/>
  <c r="B10" i="22"/>
  <c r="D10" i="22"/>
  <c r="E9" i="22"/>
  <c r="D42" i="22"/>
  <c r="E42" i="22"/>
  <c r="B43" i="22"/>
  <c r="B11" i="22"/>
  <c r="D11" i="22"/>
  <c r="E10" i="22"/>
  <c r="D43" i="22"/>
  <c r="E43" i="22"/>
  <c r="B44" i="22"/>
  <c r="B12" i="22"/>
  <c r="D12" i="22"/>
  <c r="E11" i="22"/>
  <c r="D44" i="22"/>
  <c r="E44" i="22"/>
  <c r="B45" i="22"/>
  <c r="B13" i="22"/>
  <c r="D13" i="22"/>
  <c r="E12" i="22"/>
  <c r="B46" i="22"/>
  <c r="D45" i="22"/>
  <c r="E45" i="22"/>
  <c r="B14" i="22"/>
  <c r="D14" i="22"/>
  <c r="E13" i="22"/>
  <c r="B47" i="22"/>
  <c r="D46" i="22"/>
  <c r="E46" i="22"/>
  <c r="B15" i="22"/>
  <c r="D15" i="22"/>
  <c r="E14" i="22"/>
  <c r="B48" i="22"/>
  <c r="D48" i="22"/>
  <c r="D47" i="22"/>
  <c r="E47" i="22"/>
  <c r="B16" i="22"/>
  <c r="D16" i="22"/>
  <c r="E15" i="22"/>
  <c r="K37" i="22"/>
  <c r="E48" i="22"/>
  <c r="E16" i="22"/>
  <c r="B17" i="22"/>
  <c r="D17" i="22"/>
  <c r="K38" i="22"/>
  <c r="L37" i="22"/>
  <c r="B18" i="22"/>
  <c r="D18" i="22"/>
  <c r="E17" i="22"/>
  <c r="K39" i="22"/>
  <c r="L38" i="22"/>
  <c r="E18" i="22"/>
  <c r="B19" i="22"/>
  <c r="D19" i="22"/>
  <c r="K40" i="22"/>
  <c r="L39" i="22"/>
  <c r="B20" i="22"/>
  <c r="D20" i="22"/>
  <c r="E19" i="22"/>
  <c r="L40" i="22"/>
  <c r="K41" i="22"/>
  <c r="B21" i="22"/>
  <c r="D21" i="22"/>
  <c r="E20" i="22"/>
  <c r="L41" i="22"/>
  <c r="K42" i="22"/>
  <c r="B22" i="22"/>
  <c r="D22" i="22"/>
  <c r="E21" i="22"/>
  <c r="K43" i="22"/>
  <c r="L42" i="22"/>
  <c r="B23" i="22"/>
  <c r="D23" i="22"/>
  <c r="E22" i="22"/>
  <c r="K44" i="22"/>
  <c r="L43" i="22"/>
  <c r="B24" i="22"/>
  <c r="D24" i="22"/>
  <c r="E23" i="22"/>
  <c r="L44" i="22"/>
  <c r="K45" i="22"/>
  <c r="B25" i="22"/>
  <c r="D25" i="22"/>
  <c r="E24" i="22"/>
  <c r="L45" i="22"/>
  <c r="K46" i="22"/>
  <c r="B26" i="22"/>
  <c r="D26" i="22"/>
  <c r="E25" i="22"/>
  <c r="K47" i="22"/>
  <c r="L46" i="22"/>
  <c r="B27" i="22"/>
  <c r="D27" i="22"/>
  <c r="E26" i="22"/>
  <c r="K48" i="22"/>
  <c r="L48" i="22"/>
  <c r="L47" i="22"/>
  <c r="B28" i="22"/>
  <c r="E28" i="22"/>
  <c r="E29" i="22"/>
  <c r="E27" i="22"/>
  <c r="E35" i="23" l="1"/>
  <c r="I37" i="23"/>
  <c r="I38" i="23" s="1"/>
  <c r="I39" i="23" s="1"/>
  <c r="I40" i="23" s="1"/>
  <c r="I41" i="23" s="1"/>
  <c r="I42" i="23" s="1"/>
  <c r="I43" i="23" s="1"/>
  <c r="I44" i="23" s="1"/>
  <c r="I45" i="23" s="1"/>
  <c r="I46" i="23" s="1"/>
  <c r="I47" i="23" s="1"/>
  <c r="I48" i="23" s="1"/>
  <c r="D37" i="23"/>
  <c r="E37" i="23" s="1"/>
  <c r="B38" i="23"/>
  <c r="B4" i="23"/>
  <c r="D4" i="23" s="1"/>
  <c r="E3" i="23"/>
  <c r="E2" i="23"/>
  <c r="E4" i="23" l="1"/>
  <c r="B5" i="23"/>
  <c r="D5" i="23" s="1"/>
  <c r="D38" i="23"/>
  <c r="E38" i="23" s="1"/>
  <c r="B39" i="23"/>
  <c r="B6" i="23" l="1"/>
  <c r="D6" i="23" s="1"/>
  <c r="E5" i="23"/>
  <c r="D39" i="23"/>
  <c r="E39" i="23" s="1"/>
  <c r="B40" i="23"/>
  <c r="B7" i="23" l="1"/>
  <c r="D7" i="23" s="1"/>
  <c r="E6" i="23"/>
  <c r="D40" i="23"/>
  <c r="E40" i="23" s="1"/>
  <c r="B41" i="23"/>
  <c r="D41" i="23" l="1"/>
  <c r="E41" i="23" s="1"/>
  <c r="B42" i="23"/>
  <c r="E7" i="23"/>
  <c r="B8" i="23"/>
  <c r="D8" i="23" s="1"/>
  <c r="E8" i="23" l="1"/>
  <c r="B9" i="23"/>
  <c r="D9" i="23" s="1"/>
  <c r="D42" i="23"/>
  <c r="E42" i="23" s="1"/>
  <c r="B43" i="23"/>
  <c r="B10" i="23" l="1"/>
  <c r="D10" i="23" s="1"/>
  <c r="E9" i="23"/>
  <c r="D43" i="23"/>
  <c r="E43" i="23" s="1"/>
  <c r="B44" i="23"/>
  <c r="E10" i="23" l="1"/>
  <c r="B11" i="23"/>
  <c r="D11" i="23" s="1"/>
  <c r="D44" i="23"/>
  <c r="E44" i="23" s="1"/>
  <c r="B45" i="23"/>
  <c r="B12" i="23" l="1"/>
  <c r="D12" i="23" s="1"/>
  <c r="E11" i="23"/>
  <c r="D45" i="23"/>
  <c r="E45" i="23" s="1"/>
  <c r="B46" i="23"/>
  <c r="B13" i="23" l="1"/>
  <c r="D13" i="23" s="1"/>
  <c r="E12" i="23"/>
  <c r="D46" i="23"/>
  <c r="E46" i="23" s="1"/>
  <c r="B47" i="23"/>
  <c r="E13" i="23" l="1"/>
  <c r="B14" i="23"/>
  <c r="D14" i="23" s="1"/>
  <c r="D47" i="23"/>
  <c r="E47" i="23" s="1"/>
  <c r="B48" i="23"/>
  <c r="D48" i="23" s="1"/>
  <c r="B15" i="23" l="1"/>
  <c r="D15" i="23" s="1"/>
  <c r="E14" i="23"/>
  <c r="K37" i="23"/>
  <c r="E48" i="23"/>
  <c r="L37" i="23" l="1"/>
  <c r="K38" i="23"/>
  <c r="B16" i="23"/>
  <c r="D16" i="23" s="1"/>
  <c r="E15" i="23"/>
  <c r="E16" i="23" l="1"/>
  <c r="B17" i="23"/>
  <c r="D17" i="23" s="1"/>
  <c r="L38" i="23"/>
  <c r="K39" i="23"/>
  <c r="L39" i="23" l="1"/>
  <c r="K40" i="23"/>
  <c r="E17" i="23"/>
  <c r="B18" i="23"/>
  <c r="D18" i="23" s="1"/>
  <c r="B19" i="23" l="1"/>
  <c r="D19" i="23" s="1"/>
  <c r="E18" i="23"/>
  <c r="L40" i="23"/>
  <c r="K41" i="23"/>
  <c r="L41" i="23" l="1"/>
  <c r="K42" i="23"/>
  <c r="E19" i="23"/>
  <c r="B20" i="23"/>
  <c r="D20" i="23" s="1"/>
  <c r="B21" i="23" l="1"/>
  <c r="D21" i="23" s="1"/>
  <c r="E20" i="23"/>
  <c r="L42" i="23"/>
  <c r="K43" i="23"/>
  <c r="L43" i="23" l="1"/>
  <c r="K44" i="23"/>
  <c r="B22" i="23"/>
  <c r="D22" i="23" s="1"/>
  <c r="E21" i="23"/>
  <c r="E22" i="23" l="1"/>
  <c r="B23" i="23"/>
  <c r="D23" i="23" s="1"/>
  <c r="L44" i="23"/>
  <c r="K45" i="23"/>
  <c r="B24" i="23" l="1"/>
  <c r="D24" i="23" s="1"/>
  <c r="E23" i="23"/>
  <c r="L45" i="23"/>
  <c r="K46" i="23"/>
  <c r="L46" i="23" l="1"/>
  <c r="K47" i="23"/>
  <c r="B25" i="23"/>
  <c r="D25" i="23" s="1"/>
  <c r="E24" i="23"/>
  <c r="E25" i="23" l="1"/>
  <c r="B26" i="23"/>
  <c r="D26" i="23" s="1"/>
  <c r="L47" i="23"/>
  <c r="K48" i="23"/>
  <c r="L48" i="23" s="1"/>
  <c r="E26" i="23" l="1"/>
  <c r="B27" i="23"/>
  <c r="D27" i="23" s="1"/>
  <c r="B28" i="23" l="1"/>
  <c r="E28" i="23" s="1"/>
  <c r="E27" i="23"/>
  <c r="E29" i="23" l="1"/>
</calcChain>
</file>

<file path=xl/sharedStrings.xml><?xml version="1.0" encoding="utf-8"?>
<sst xmlns="http://schemas.openxmlformats.org/spreadsheetml/2006/main" count="1440" uniqueCount="19">
  <si>
    <t>Period Begin Date</t>
  </si>
  <si>
    <t>Period End   Date</t>
  </si>
  <si>
    <t>Fraction of Pay Period</t>
  </si>
  <si>
    <t>Pay Period #</t>
  </si>
  <si>
    <t>-</t>
  </si>
  <si>
    <t>*</t>
  </si>
  <si>
    <t>Semi-annual Calculations</t>
  </si>
  <si>
    <t>Monthly Calculations</t>
  </si>
  <si>
    <t>7/1-12/30</t>
  </si>
  <si>
    <t>1/1-1/13/24</t>
  </si>
  <si>
    <t>1/1-6/30/24</t>
  </si>
  <si>
    <t>1/14-6/30/24</t>
  </si>
  <si>
    <t>7/1-12/28</t>
  </si>
  <si>
    <t>12/29-12/31</t>
  </si>
  <si>
    <t>1/1-1/11/25</t>
  </si>
  <si>
    <t>1/12-6/30/25</t>
  </si>
  <si>
    <t>1/1-6/30/25</t>
  </si>
  <si>
    <t>7/1-12/31/24</t>
  </si>
  <si>
    <t>7/1-12/31/23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</si>
</sst>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m/d"/>
    <numFmt numFmtId="165" formatCode="0.000000"/>
    <numFmt numFmtId="166" formatCode="0.0000000"/>
    <numFmt numFmtId="167" formatCode="_(* #,##0.0000_);_(* \(#,##0.0000\);_(* &quot;-&quot;??_);_(@_)"/>
    <numFmt numFmtId="168" formatCode="_(* #,##0.00000_);_(* \(#,##0.00000\);_(* &quot;-&quot;??_);_(@_)"/>
    <numFmt numFmtId="169" formatCode="_(* #,##0.00000000_);_(* \(#,##0.00000000\);_(* &quot;-&quot;??_);_(@_)"/>
  </numFmts>
  <fonts count="4" x14ac:knownFonts="1">
    <font>
      <sz val="10"/>
      <name val="Tahoma"/>
    </font>
    <font>
      <sz val="10"/>
      <name val="Tahoma"/>
      <family val="2"/>
    </font>
    <font>
      <b/>
      <u/>
      <sz val="10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 wrapText="1"/>
    </xf>
    <xf numFmtId="1" fontId="0" fillId="0" borderId="0" xfId="0" applyNumberFormat="1" applyAlignment="1">
      <alignment horizontal="right" wrapText="1"/>
    </xf>
    <xf numFmtId="164" fontId="0" fillId="0" borderId="0" xfId="0" applyNumberFormat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0" xfId="0" quotePrefix="1"/>
    <xf numFmtId="14" fontId="0" fillId="0" borderId="0" xfId="0" applyNumberFormat="1" applyAlignment="1">
      <alignment horizontal="left"/>
    </xf>
    <xf numFmtId="164" fontId="0" fillId="2" borderId="0" xfId="0" applyNumberFormat="1" applyFill="1"/>
    <xf numFmtId="0" fontId="0" fillId="2" borderId="0" xfId="0" quotePrefix="1" applyFill="1" applyAlignment="1">
      <alignment horizontal="center"/>
    </xf>
    <xf numFmtId="164" fontId="0" fillId="2" borderId="0" xfId="0" applyNumberFormat="1" applyFill="1" applyAlignment="1">
      <alignment horizontal="left"/>
    </xf>
    <xf numFmtId="165" fontId="0" fillId="2" borderId="0" xfId="0" applyNumberFormat="1" applyFill="1"/>
    <xf numFmtId="1" fontId="0" fillId="2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2" xfId="0" applyNumberFormat="1" applyBorder="1"/>
    <xf numFmtId="14" fontId="0" fillId="0" borderId="0" xfId="0" applyNumberFormat="1" applyAlignment="1">
      <alignment horizontal="center"/>
    </xf>
    <xf numFmtId="0" fontId="2" fillId="0" borderId="0" xfId="0" applyFont="1"/>
    <xf numFmtId="14" fontId="0" fillId="0" borderId="0" xfId="0" quotePrefix="1" applyNumberFormat="1" applyAlignment="1">
      <alignment horizontal="center"/>
    </xf>
    <xf numFmtId="166" fontId="0" fillId="0" borderId="0" xfId="0" applyNumberFormat="1"/>
    <xf numFmtId="14" fontId="0" fillId="0" borderId="0" xfId="0" quotePrefix="1" applyNumberFormat="1"/>
    <xf numFmtId="16" fontId="0" fillId="0" borderId="0" xfId="0" applyNumberFormat="1"/>
    <xf numFmtId="0" fontId="0" fillId="0" borderId="3" xfId="0" applyBorder="1"/>
    <xf numFmtId="165" fontId="0" fillId="0" borderId="0" xfId="0" quotePrefix="1" applyNumberFormat="1"/>
    <xf numFmtId="167" fontId="0" fillId="0" borderId="0" xfId="1" applyNumberFormat="1" applyFont="1"/>
    <xf numFmtId="168" fontId="0" fillId="0" borderId="0" xfId="1" applyNumberFormat="1" applyFont="1"/>
    <xf numFmtId="165" fontId="0" fillId="0" borderId="0" xfId="0" applyNumberFormat="1" applyAlignment="1">
      <alignment horizontal="left"/>
    </xf>
    <xf numFmtId="0" fontId="0" fillId="0" borderId="0" xfId="1" applyNumberFormat="1" applyFont="1"/>
    <xf numFmtId="169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3CAF-C76F-4AAC-ADC3-EDD17E48B9DA}">
  <dimension ref="A1:N49"/>
  <sheetViews>
    <sheetView tabSelected="1" workbookViewId="0">
      <selection activeCell="M14" sqref="M14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2.7109375" customWidth="1"/>
    <col min="6" max="6" width="9.140625" style="12"/>
    <col min="7" max="7" width="3" style="12" bestFit="1" customWidth="1"/>
    <col min="8" max="8" width="4.42578125" bestFit="1" customWidth="1"/>
    <col min="9" max="9" width="12.140625" bestFit="1" customWidth="1"/>
    <col min="10" max="10" width="1.7109375" bestFit="1" customWidth="1"/>
    <col min="11" max="11" width="12" bestFit="1" customWidth="1"/>
    <col min="12" max="12" width="9.85546875" bestFit="1" customWidth="1"/>
    <col min="13" max="13" width="18" customWidth="1"/>
    <col min="14" max="14" width="8.85546875" hidden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46204</v>
      </c>
      <c r="C2" s="9" t="s">
        <v>4</v>
      </c>
      <c r="D2" s="10">
        <f>+B2+10</f>
        <v>46214</v>
      </c>
      <c r="E2" s="11">
        <f>+ROUND((D2+1-B2)/14,6)</f>
        <v>0.78571400000000002</v>
      </c>
      <c r="F2" s="12">
        <v>1</v>
      </c>
      <c r="G2" s="12">
        <v>27</v>
      </c>
      <c r="I2" s="32"/>
      <c r="J2" s="14"/>
      <c r="K2" s="15"/>
    </row>
    <row r="3" spans="1:13" x14ac:dyDescent="0.2">
      <c r="B3" s="16">
        <f t="shared" ref="B3:B27" si="0">1+D2</f>
        <v>46215</v>
      </c>
      <c r="C3" s="17" t="s">
        <v>4</v>
      </c>
      <c r="D3" s="18">
        <f t="shared" ref="D3:D26" si="1">+B3+13</f>
        <v>46228</v>
      </c>
      <c r="E3" s="19">
        <f>+ROUND((D3+1-B3)/14,6)</f>
        <v>1</v>
      </c>
      <c r="F3" s="20">
        <f t="shared" ref="F3:F28" si="2">+F2+1</f>
        <v>2</v>
      </c>
      <c r="G3" s="20">
        <v>26</v>
      </c>
      <c r="I3" s="13"/>
      <c r="K3" s="35"/>
    </row>
    <row r="4" spans="1:13" x14ac:dyDescent="0.2">
      <c r="B4" s="8">
        <f t="shared" si="0"/>
        <v>46229</v>
      </c>
      <c r="C4" s="9" t="s">
        <v>4</v>
      </c>
      <c r="D4" s="10">
        <f t="shared" si="1"/>
        <v>46242</v>
      </c>
      <c r="E4" s="11">
        <f>+ROUND((D4+1-B4)/14,6)</f>
        <v>1</v>
      </c>
      <c r="F4" s="12">
        <f t="shared" si="2"/>
        <v>3</v>
      </c>
      <c r="G4" s="12">
        <v>25</v>
      </c>
    </row>
    <row r="5" spans="1:13" x14ac:dyDescent="0.2">
      <c r="B5" s="16">
        <f t="shared" si="0"/>
        <v>46243</v>
      </c>
      <c r="C5" s="17" t="s">
        <v>4</v>
      </c>
      <c r="D5" s="18">
        <f t="shared" si="1"/>
        <v>46256</v>
      </c>
      <c r="E5" s="19">
        <f>+ROUND((D5+1-B5)/14,6)</f>
        <v>1</v>
      </c>
      <c r="F5" s="20">
        <f t="shared" si="2"/>
        <v>4</v>
      </c>
      <c r="G5" s="20">
        <v>24</v>
      </c>
    </row>
    <row r="6" spans="1:13" x14ac:dyDescent="0.2">
      <c r="B6" s="8">
        <f t="shared" si="0"/>
        <v>46257</v>
      </c>
      <c r="C6" s="9" t="s">
        <v>4</v>
      </c>
      <c r="D6" s="10">
        <f t="shared" si="1"/>
        <v>46270</v>
      </c>
      <c r="E6" s="11">
        <f>+ROUND((D6+1-B6)/14,6)</f>
        <v>1</v>
      </c>
      <c r="F6" s="12">
        <f t="shared" si="2"/>
        <v>5</v>
      </c>
      <c r="G6" s="12">
        <v>23</v>
      </c>
    </row>
    <row r="7" spans="1:13" x14ac:dyDescent="0.2">
      <c r="B7" s="16">
        <f t="shared" si="0"/>
        <v>46271</v>
      </c>
      <c r="C7" s="17" t="s">
        <v>4</v>
      </c>
      <c r="D7" s="18">
        <f t="shared" si="1"/>
        <v>46284</v>
      </c>
      <c r="E7" s="19">
        <f t="shared" ref="E7:E27" si="3">+ROUND((D7+1-B7)/14,4)</f>
        <v>1</v>
      </c>
      <c r="F7" s="20">
        <f t="shared" si="2"/>
        <v>6</v>
      </c>
      <c r="G7" s="20">
        <v>22</v>
      </c>
    </row>
    <row r="8" spans="1:13" x14ac:dyDescent="0.2">
      <c r="B8" s="8">
        <f t="shared" si="0"/>
        <v>46285</v>
      </c>
      <c r="C8" s="9" t="s">
        <v>4</v>
      </c>
      <c r="D8" s="10">
        <f t="shared" si="1"/>
        <v>46298</v>
      </c>
      <c r="E8" s="11">
        <f t="shared" si="3"/>
        <v>1</v>
      </c>
      <c r="F8" s="12">
        <f t="shared" si="2"/>
        <v>7</v>
      </c>
      <c r="G8" s="12">
        <v>21</v>
      </c>
    </row>
    <row r="9" spans="1:13" x14ac:dyDescent="0.2">
      <c r="B9" s="16">
        <f t="shared" si="0"/>
        <v>46299</v>
      </c>
      <c r="C9" s="17" t="s">
        <v>4</v>
      </c>
      <c r="D9" s="18">
        <f t="shared" si="1"/>
        <v>46312</v>
      </c>
      <c r="E9" s="19">
        <f t="shared" si="3"/>
        <v>1</v>
      </c>
      <c r="F9" s="20">
        <f t="shared" si="2"/>
        <v>8</v>
      </c>
      <c r="G9" s="20">
        <v>20</v>
      </c>
    </row>
    <row r="10" spans="1:13" x14ac:dyDescent="0.2">
      <c r="B10" s="8">
        <f t="shared" si="0"/>
        <v>46313</v>
      </c>
      <c r="C10" s="9" t="s">
        <v>4</v>
      </c>
      <c r="D10" s="10">
        <f t="shared" si="1"/>
        <v>46326</v>
      </c>
      <c r="E10" s="11">
        <f t="shared" si="3"/>
        <v>1</v>
      </c>
      <c r="F10" s="12">
        <f t="shared" si="2"/>
        <v>9</v>
      </c>
      <c r="G10" s="12">
        <v>19</v>
      </c>
    </row>
    <row r="11" spans="1:13" x14ac:dyDescent="0.2">
      <c r="B11" s="16">
        <f t="shared" si="0"/>
        <v>46327</v>
      </c>
      <c r="C11" s="17" t="s">
        <v>4</v>
      </c>
      <c r="D11" s="18">
        <f t="shared" si="1"/>
        <v>46340</v>
      </c>
      <c r="E11" s="19">
        <f t="shared" si="3"/>
        <v>1</v>
      </c>
      <c r="F11" s="20">
        <f t="shared" si="2"/>
        <v>10</v>
      </c>
      <c r="G11" s="20">
        <v>18</v>
      </c>
    </row>
    <row r="12" spans="1:13" x14ac:dyDescent="0.2">
      <c r="B12" s="8">
        <f t="shared" si="0"/>
        <v>46341</v>
      </c>
      <c r="C12" s="9" t="s">
        <v>4</v>
      </c>
      <c r="D12" s="10">
        <f t="shared" si="1"/>
        <v>46354</v>
      </c>
      <c r="E12" s="11">
        <f t="shared" si="3"/>
        <v>1</v>
      </c>
      <c r="F12" s="12">
        <f t="shared" si="2"/>
        <v>11</v>
      </c>
      <c r="G12" s="12">
        <v>17</v>
      </c>
    </row>
    <row r="13" spans="1:13" x14ac:dyDescent="0.2">
      <c r="B13" s="16">
        <f t="shared" si="0"/>
        <v>46355</v>
      </c>
      <c r="C13" s="17" t="s">
        <v>4</v>
      </c>
      <c r="D13" s="18">
        <f t="shared" si="1"/>
        <v>46368</v>
      </c>
      <c r="E13" s="19">
        <f t="shared" si="3"/>
        <v>1</v>
      </c>
      <c r="F13" s="20">
        <f t="shared" si="2"/>
        <v>12</v>
      </c>
      <c r="G13" s="20">
        <v>16</v>
      </c>
    </row>
    <row r="14" spans="1:13" x14ac:dyDescent="0.2">
      <c r="B14" s="8">
        <f t="shared" si="0"/>
        <v>46369</v>
      </c>
      <c r="C14" s="9" t="s">
        <v>4</v>
      </c>
      <c r="D14" s="10">
        <f t="shared" si="1"/>
        <v>46382</v>
      </c>
      <c r="E14" s="11">
        <f t="shared" si="3"/>
        <v>1</v>
      </c>
      <c r="F14" s="12">
        <f t="shared" si="2"/>
        <v>13</v>
      </c>
      <c r="G14" s="12">
        <v>15</v>
      </c>
      <c r="I14" s="11"/>
    </row>
    <row r="15" spans="1:13" x14ac:dyDescent="0.2">
      <c r="B15" s="16">
        <f>1+D14</f>
        <v>46383</v>
      </c>
      <c r="C15" s="17" t="s">
        <v>4</v>
      </c>
      <c r="D15" s="18">
        <f t="shared" si="1"/>
        <v>46396</v>
      </c>
      <c r="E15" s="19">
        <f t="shared" si="3"/>
        <v>1</v>
      </c>
      <c r="F15" s="20">
        <f t="shared" si="2"/>
        <v>14</v>
      </c>
      <c r="G15" s="20">
        <v>14</v>
      </c>
      <c r="H15" s="21"/>
      <c r="J15" s="9"/>
      <c r="K15" s="15"/>
      <c r="M15" s="30"/>
    </row>
    <row r="16" spans="1:13" x14ac:dyDescent="0.2">
      <c r="B16" s="8">
        <f>1+D15</f>
        <v>46397</v>
      </c>
      <c r="C16" s="9" t="s">
        <v>4</v>
      </c>
      <c r="D16" s="10">
        <f>+B16+13</f>
        <v>46410</v>
      </c>
      <c r="E16" s="11">
        <f t="shared" si="3"/>
        <v>1</v>
      </c>
      <c r="F16" s="12">
        <f t="shared" si="2"/>
        <v>15</v>
      </c>
      <c r="G16" s="12">
        <v>13</v>
      </c>
      <c r="J16" s="9"/>
      <c r="K16" s="15"/>
    </row>
    <row r="17" spans="1:14" x14ac:dyDescent="0.2">
      <c r="B17" s="16">
        <f t="shared" si="0"/>
        <v>46411</v>
      </c>
      <c r="C17" s="17" t="s">
        <v>4</v>
      </c>
      <c r="D17" s="18">
        <f>+B17+13</f>
        <v>46424</v>
      </c>
      <c r="E17" s="19">
        <f t="shared" si="3"/>
        <v>1</v>
      </c>
      <c r="F17" s="20">
        <f t="shared" si="2"/>
        <v>16</v>
      </c>
      <c r="G17" s="20">
        <v>12</v>
      </c>
      <c r="I17" s="11"/>
      <c r="L17" s="11"/>
    </row>
    <row r="18" spans="1:14" x14ac:dyDescent="0.2">
      <c r="B18" s="8">
        <f>1+D17</f>
        <v>46425</v>
      </c>
      <c r="C18" s="9" t="s">
        <v>4</v>
      </c>
      <c r="D18" s="10">
        <f>+B18+13</f>
        <v>46438</v>
      </c>
      <c r="E18" s="11">
        <f>+ROUND((D18+1-B18)/14,4)</f>
        <v>1</v>
      </c>
      <c r="F18" s="12">
        <f>+F17+1</f>
        <v>17</v>
      </c>
      <c r="G18" s="12">
        <v>11</v>
      </c>
      <c r="I18" s="11"/>
    </row>
    <row r="19" spans="1:14" x14ac:dyDescent="0.2">
      <c r="B19" s="16">
        <f>1+D18</f>
        <v>46439</v>
      </c>
      <c r="C19" s="17" t="s">
        <v>4</v>
      </c>
      <c r="D19" s="18">
        <f>+B19+13</f>
        <v>46452</v>
      </c>
      <c r="E19" s="19">
        <f>+ROUND((D19+1-B19)/14,4)</f>
        <v>1</v>
      </c>
      <c r="F19" s="20">
        <f>+F18+1</f>
        <v>18</v>
      </c>
      <c r="G19" s="20">
        <v>10</v>
      </c>
    </row>
    <row r="20" spans="1:14" x14ac:dyDescent="0.2">
      <c r="B20" s="8">
        <f>1+D19</f>
        <v>46453</v>
      </c>
      <c r="C20" s="9" t="s">
        <v>4</v>
      </c>
      <c r="D20" s="10">
        <f t="shared" si="1"/>
        <v>46466</v>
      </c>
      <c r="E20" s="11">
        <f t="shared" si="3"/>
        <v>1</v>
      </c>
      <c r="F20" s="12">
        <f t="shared" si="2"/>
        <v>19</v>
      </c>
      <c r="G20" s="12">
        <v>9</v>
      </c>
    </row>
    <row r="21" spans="1:14" x14ac:dyDescent="0.2">
      <c r="B21" s="16">
        <f t="shared" si="0"/>
        <v>46467</v>
      </c>
      <c r="C21" s="17" t="s">
        <v>4</v>
      </c>
      <c r="D21" s="18">
        <f t="shared" si="1"/>
        <v>46480</v>
      </c>
      <c r="E21" s="19">
        <f t="shared" si="3"/>
        <v>1</v>
      </c>
      <c r="F21" s="20">
        <f t="shared" si="2"/>
        <v>20</v>
      </c>
      <c r="G21" s="20">
        <v>8</v>
      </c>
    </row>
    <row r="22" spans="1:14" x14ac:dyDescent="0.2">
      <c r="B22" s="8">
        <f t="shared" si="0"/>
        <v>46481</v>
      </c>
      <c r="C22" s="9" t="s">
        <v>4</v>
      </c>
      <c r="D22" s="10">
        <f t="shared" si="1"/>
        <v>46494</v>
      </c>
      <c r="E22" s="11">
        <f t="shared" si="3"/>
        <v>1</v>
      </c>
      <c r="F22" s="12">
        <f t="shared" si="2"/>
        <v>21</v>
      </c>
      <c r="G22" s="12">
        <v>7</v>
      </c>
    </row>
    <row r="23" spans="1:14" x14ac:dyDescent="0.2">
      <c r="B23" s="16">
        <f t="shared" si="0"/>
        <v>46495</v>
      </c>
      <c r="C23" s="17" t="s">
        <v>4</v>
      </c>
      <c r="D23" s="18">
        <f t="shared" si="1"/>
        <v>46508</v>
      </c>
      <c r="E23" s="19">
        <f t="shared" si="3"/>
        <v>1</v>
      </c>
      <c r="F23" s="20">
        <f t="shared" si="2"/>
        <v>22</v>
      </c>
      <c r="G23" s="20">
        <v>6</v>
      </c>
    </row>
    <row r="24" spans="1:14" x14ac:dyDescent="0.2">
      <c r="B24" s="8">
        <f t="shared" si="0"/>
        <v>46509</v>
      </c>
      <c r="C24" s="9" t="s">
        <v>4</v>
      </c>
      <c r="D24" s="10">
        <f t="shared" si="1"/>
        <v>46522</v>
      </c>
      <c r="E24" s="11">
        <f t="shared" si="3"/>
        <v>1</v>
      </c>
      <c r="F24" s="12">
        <f t="shared" si="2"/>
        <v>23</v>
      </c>
      <c r="G24" s="12">
        <v>5</v>
      </c>
    </row>
    <row r="25" spans="1:14" x14ac:dyDescent="0.2">
      <c r="B25" s="16">
        <f t="shared" si="0"/>
        <v>46523</v>
      </c>
      <c r="C25" s="17" t="s">
        <v>4</v>
      </c>
      <c r="D25" s="18">
        <f t="shared" si="1"/>
        <v>46536</v>
      </c>
      <c r="E25" s="19">
        <f t="shared" si="3"/>
        <v>1</v>
      </c>
      <c r="F25" s="20">
        <f t="shared" si="2"/>
        <v>24</v>
      </c>
      <c r="G25" s="20">
        <v>4</v>
      </c>
    </row>
    <row r="26" spans="1:14" x14ac:dyDescent="0.2">
      <c r="B26" s="8">
        <f t="shared" si="0"/>
        <v>46537</v>
      </c>
      <c r="C26" s="9" t="s">
        <v>4</v>
      </c>
      <c r="D26" s="10">
        <f t="shared" si="1"/>
        <v>46550</v>
      </c>
      <c r="E26" s="11">
        <f t="shared" si="3"/>
        <v>1</v>
      </c>
      <c r="F26" s="12">
        <f t="shared" si="2"/>
        <v>25</v>
      </c>
      <c r="G26" s="12">
        <v>3</v>
      </c>
    </row>
    <row r="27" spans="1:14" x14ac:dyDescent="0.2">
      <c r="B27" s="16">
        <f t="shared" si="0"/>
        <v>46551</v>
      </c>
      <c r="C27" s="17" t="s">
        <v>4</v>
      </c>
      <c r="D27" s="18">
        <f>+B27+13</f>
        <v>46564</v>
      </c>
      <c r="E27" s="19">
        <f t="shared" si="3"/>
        <v>1</v>
      </c>
      <c r="F27" s="20">
        <f t="shared" si="2"/>
        <v>26</v>
      </c>
      <c r="G27" s="20">
        <v>2</v>
      </c>
    </row>
    <row r="28" spans="1:14" x14ac:dyDescent="0.2">
      <c r="B28" s="8">
        <f>1+D27</f>
        <v>46565</v>
      </c>
      <c r="C28" s="9" t="s">
        <v>4</v>
      </c>
      <c r="D28" s="10">
        <v>46568</v>
      </c>
      <c r="E28" s="11">
        <f>+ROUND((D28+1-B28)/14,6)</f>
        <v>0.28571400000000002</v>
      </c>
      <c r="F28" s="12">
        <f t="shared" si="2"/>
        <v>27</v>
      </c>
      <c r="G28" s="12">
        <v>1</v>
      </c>
      <c r="I28" s="13"/>
      <c r="J28" s="14"/>
      <c r="K28" s="13"/>
    </row>
    <row r="29" spans="1:14" ht="13.5" thickBot="1" x14ac:dyDescent="0.25">
      <c r="E29" s="24">
        <f>SUM(E2:E28)</f>
        <v>26.071427999999997</v>
      </c>
      <c r="I29" s="36"/>
      <c r="J29" s="14"/>
      <c r="K29" s="13"/>
    </row>
    <row r="30" spans="1:14" ht="13.5" thickTop="1" x14ac:dyDescent="0.2">
      <c r="E30" s="11"/>
    </row>
    <row r="31" spans="1:14" x14ac:dyDescent="0.2">
      <c r="B31" s="13"/>
      <c r="C31" s="25"/>
      <c r="D31" s="15"/>
      <c r="E31" s="11"/>
    </row>
    <row r="32" spans="1:14" x14ac:dyDescent="0.2">
      <c r="A32" s="26" t="s">
        <v>6</v>
      </c>
      <c r="B32" s="13"/>
      <c r="C32" s="25"/>
      <c r="D32" s="15"/>
      <c r="E32" s="11"/>
      <c r="N32">
        <v>23</v>
      </c>
    </row>
    <row r="33" spans="1:14" x14ac:dyDescent="0.2">
      <c r="B33" s="13">
        <f>+B2</f>
        <v>46204</v>
      </c>
      <c r="C33" s="27" t="s">
        <v>4</v>
      </c>
      <c r="D33" s="15">
        <v>46387</v>
      </c>
      <c r="E33" s="11">
        <f>+(D33-B33+1)/14</f>
        <v>13.142857142857142</v>
      </c>
      <c r="I33" s="28"/>
      <c r="K33" s="11"/>
      <c r="N33">
        <v>22</v>
      </c>
    </row>
    <row r="34" spans="1:14" x14ac:dyDescent="0.2">
      <c r="B34" s="13">
        <f>+D33+1</f>
        <v>46388</v>
      </c>
      <c r="C34" s="27" t="s">
        <v>4</v>
      </c>
      <c r="D34" s="15">
        <f>+D28</f>
        <v>46568</v>
      </c>
      <c r="E34" s="11">
        <f>+(D34-B34+1)/14</f>
        <v>12.928571428571429</v>
      </c>
      <c r="I34" s="28"/>
      <c r="K34" s="11"/>
      <c r="N34">
        <v>21</v>
      </c>
    </row>
    <row r="35" spans="1:14" ht="13.5" thickBot="1" x14ac:dyDescent="0.25">
      <c r="B35" s="13"/>
      <c r="C35" s="25"/>
      <c r="D35" s="15"/>
      <c r="E35" s="24">
        <f>SUM(E33:E34)</f>
        <v>26.071428571428569</v>
      </c>
      <c r="F35" s="33"/>
      <c r="I35" s="28"/>
      <c r="K35" s="11"/>
      <c r="N35">
        <v>23</v>
      </c>
    </row>
    <row r="36" spans="1:14" ht="13.5" thickTop="1" x14ac:dyDescent="0.2">
      <c r="A36" s="26" t="s">
        <v>7</v>
      </c>
      <c r="B36" s="13"/>
      <c r="C36" s="25"/>
      <c r="D36" s="15"/>
      <c r="E36" s="11"/>
      <c r="I36" s="28"/>
      <c r="N36">
        <v>21</v>
      </c>
    </row>
    <row r="37" spans="1:14" x14ac:dyDescent="0.2">
      <c r="B37" s="13">
        <f>+B33</f>
        <v>46204</v>
      </c>
      <c r="C37" s="27" t="s">
        <v>4</v>
      </c>
      <c r="D37" s="15">
        <f>B37+30</f>
        <v>46234</v>
      </c>
      <c r="E37" s="11">
        <f>+(D37-B37+1)/14</f>
        <v>2.2142857142857144</v>
      </c>
      <c r="F37" s="34"/>
      <c r="H37" s="9"/>
      <c r="I37" s="13">
        <f>+B37</f>
        <v>46204</v>
      </c>
      <c r="J37" s="9" t="s">
        <v>4</v>
      </c>
      <c r="K37" s="15">
        <f>+D48</f>
        <v>46568</v>
      </c>
      <c r="L37" s="11">
        <f>+(K37-I37+1)/14</f>
        <v>26.071428571428573</v>
      </c>
      <c r="N37">
        <v>22</v>
      </c>
    </row>
    <row r="38" spans="1:14" x14ac:dyDescent="0.2">
      <c r="B38" s="13">
        <f t="shared" ref="B38:B48" si="4">+B37</f>
        <v>46204</v>
      </c>
      <c r="C38" s="27" t="s">
        <v>4</v>
      </c>
      <c r="D38" s="15">
        <f>+B38+61</f>
        <v>46265</v>
      </c>
      <c r="E38" s="11">
        <f>+(D38-B38+1)/14</f>
        <v>4.4285714285714288</v>
      </c>
      <c r="F38" s="34"/>
      <c r="H38" s="9"/>
      <c r="I38" s="13">
        <f>+I37+31</f>
        <v>46235</v>
      </c>
      <c r="J38" s="9" t="s">
        <v>4</v>
      </c>
      <c r="K38" s="15">
        <f t="shared" ref="K38:K48" si="5">+K37</f>
        <v>46568</v>
      </c>
      <c r="L38" s="11">
        <f>+(K38-I38+1)/14</f>
        <v>23.857142857142858</v>
      </c>
      <c r="N38">
        <v>23</v>
      </c>
    </row>
    <row r="39" spans="1:14" x14ac:dyDescent="0.2">
      <c r="B39" s="13">
        <f t="shared" si="4"/>
        <v>46204</v>
      </c>
      <c r="C39" s="27" t="s">
        <v>4</v>
      </c>
      <c r="D39" s="15">
        <f>+B39+91</f>
        <v>46295</v>
      </c>
      <c r="E39" s="11">
        <f>+(D39-B39+1)/14</f>
        <v>6.5714285714285712</v>
      </c>
      <c r="F39" s="34"/>
      <c r="H39" s="9"/>
      <c r="I39" s="13">
        <f>+I38+31</f>
        <v>46266</v>
      </c>
      <c r="J39" s="9" t="s">
        <v>4</v>
      </c>
      <c r="K39" s="15">
        <f t="shared" si="5"/>
        <v>46568</v>
      </c>
      <c r="L39" s="11">
        <f>+(K39-I39+1)/14</f>
        <v>21.642857142857142</v>
      </c>
      <c r="N39">
        <v>20</v>
      </c>
    </row>
    <row r="40" spans="1:14" x14ac:dyDescent="0.2">
      <c r="B40" s="13">
        <f t="shared" si="4"/>
        <v>46204</v>
      </c>
      <c r="C40" s="27" t="s">
        <v>4</v>
      </c>
      <c r="D40" s="15">
        <f>+B40+122</f>
        <v>46326</v>
      </c>
      <c r="E40" s="11">
        <f t="shared" ref="E40:E48" si="6">+(D40-B40+1)/14</f>
        <v>8.7857142857142865</v>
      </c>
      <c r="F40" s="34"/>
      <c r="H40" s="9"/>
      <c r="I40" s="13">
        <f>+I39+30</f>
        <v>46296</v>
      </c>
      <c r="J40" s="9" t="s">
        <v>4</v>
      </c>
      <c r="K40" s="15">
        <f t="shared" si="5"/>
        <v>46568</v>
      </c>
      <c r="L40" s="11">
        <f>+(K40-I40+1)/14</f>
        <v>19.5</v>
      </c>
      <c r="N40">
        <v>21</v>
      </c>
    </row>
    <row r="41" spans="1:14" x14ac:dyDescent="0.2">
      <c r="B41" s="13">
        <f t="shared" si="4"/>
        <v>46204</v>
      </c>
      <c r="C41" s="27" t="s">
        <v>4</v>
      </c>
      <c r="D41" s="15">
        <f>+B41+152</f>
        <v>46356</v>
      </c>
      <c r="E41" s="11">
        <f t="shared" si="6"/>
        <v>10.928571428571429</v>
      </c>
      <c r="F41" s="34"/>
      <c r="H41" s="9"/>
      <c r="I41" s="13">
        <f>+I40+31</f>
        <v>46327</v>
      </c>
      <c r="J41" s="9" t="s">
        <v>4</v>
      </c>
      <c r="K41" s="15">
        <f t="shared" si="5"/>
        <v>46568</v>
      </c>
      <c r="L41" s="11">
        <f t="shared" ref="L41:L48" si="7">+(K41-I41+1)/14</f>
        <v>17.285714285714285</v>
      </c>
      <c r="N41">
        <v>22</v>
      </c>
    </row>
    <row r="42" spans="1:14" x14ac:dyDescent="0.2">
      <c r="B42" s="13">
        <f t="shared" si="4"/>
        <v>46204</v>
      </c>
      <c r="C42" s="27" t="s">
        <v>4</v>
      </c>
      <c r="D42" s="15">
        <f>+B42+183</f>
        <v>46387</v>
      </c>
      <c r="E42" s="11">
        <f t="shared" si="6"/>
        <v>13.142857142857142</v>
      </c>
      <c r="F42" s="34"/>
      <c r="H42" s="9"/>
      <c r="I42" s="13">
        <f>+I41+30</f>
        <v>46357</v>
      </c>
      <c r="J42" s="9" t="s">
        <v>4</v>
      </c>
      <c r="K42" s="15">
        <f t="shared" si="5"/>
        <v>46568</v>
      </c>
      <c r="L42" s="11">
        <f>+(K42-I42+1)/14</f>
        <v>15.142857142857142</v>
      </c>
      <c r="N42">
        <v>22</v>
      </c>
    </row>
    <row r="43" spans="1:14" x14ac:dyDescent="0.2">
      <c r="B43" s="13">
        <f t="shared" si="4"/>
        <v>46204</v>
      </c>
      <c r="C43" s="27" t="s">
        <v>4</v>
      </c>
      <c r="D43" s="15">
        <f>+B43+214</f>
        <v>46418</v>
      </c>
      <c r="E43" s="11">
        <f t="shared" si="6"/>
        <v>15.357142857142858</v>
      </c>
      <c r="F43" s="34"/>
      <c r="I43" s="13">
        <f>+I42+31</f>
        <v>46388</v>
      </c>
      <c r="J43" s="9" t="s">
        <v>4</v>
      </c>
      <c r="K43" s="15">
        <f t="shared" si="5"/>
        <v>46568</v>
      </c>
      <c r="L43" s="11">
        <f>+(K43-I43+1)/14</f>
        <v>12.928571428571429</v>
      </c>
      <c r="N43">
        <v>21</v>
      </c>
    </row>
    <row r="44" spans="1:14" x14ac:dyDescent="0.2">
      <c r="B44" s="13">
        <f t="shared" si="4"/>
        <v>46204</v>
      </c>
      <c r="C44" s="27" t="s">
        <v>4</v>
      </c>
      <c r="D44" s="15">
        <f>+B44+242</f>
        <v>46446</v>
      </c>
      <c r="E44" s="11">
        <f t="shared" si="6"/>
        <v>17.357142857142858</v>
      </c>
      <c r="F44" s="34"/>
      <c r="I44" s="13">
        <f>+I43+31</f>
        <v>46419</v>
      </c>
      <c r="J44" s="9" t="s">
        <v>4</v>
      </c>
      <c r="K44" s="15">
        <f t="shared" si="5"/>
        <v>46568</v>
      </c>
      <c r="L44" s="11">
        <f t="shared" si="7"/>
        <v>10.714285714285714</v>
      </c>
    </row>
    <row r="45" spans="1:14" x14ac:dyDescent="0.2">
      <c r="B45" s="13">
        <f t="shared" si="4"/>
        <v>46204</v>
      </c>
      <c r="C45" s="27" t="s">
        <v>4</v>
      </c>
      <c r="D45" s="15">
        <f>+B45+273</f>
        <v>46477</v>
      </c>
      <c r="E45" s="11">
        <f t="shared" si="6"/>
        <v>19.571428571428573</v>
      </c>
      <c r="F45" s="34"/>
      <c r="I45" s="13">
        <f>+I44+29</f>
        <v>46448</v>
      </c>
      <c r="J45" s="9" t="s">
        <v>4</v>
      </c>
      <c r="K45" s="15">
        <f t="shared" si="5"/>
        <v>46568</v>
      </c>
      <c r="L45" s="11">
        <f t="shared" si="7"/>
        <v>8.6428571428571423</v>
      </c>
    </row>
    <row r="46" spans="1:14" x14ac:dyDescent="0.2">
      <c r="B46" s="13">
        <f t="shared" si="4"/>
        <v>46204</v>
      </c>
      <c r="C46" s="27" t="s">
        <v>4</v>
      </c>
      <c r="D46" s="15">
        <f>+B46+303</f>
        <v>46507</v>
      </c>
      <c r="E46" s="11">
        <f t="shared" si="6"/>
        <v>21.714285714285715</v>
      </c>
      <c r="F46" s="34"/>
      <c r="I46" s="13">
        <f>+I45+31</f>
        <v>46479</v>
      </c>
      <c r="J46" s="9" t="s">
        <v>4</v>
      </c>
      <c r="K46" s="15">
        <f t="shared" si="5"/>
        <v>46568</v>
      </c>
      <c r="L46" s="11">
        <f t="shared" si="7"/>
        <v>6.4285714285714288</v>
      </c>
    </row>
    <row r="47" spans="1:14" x14ac:dyDescent="0.2">
      <c r="B47" s="13">
        <f t="shared" si="4"/>
        <v>46204</v>
      </c>
      <c r="C47" s="27" t="s">
        <v>4</v>
      </c>
      <c r="D47" s="15">
        <f>+B47+334</f>
        <v>46538</v>
      </c>
      <c r="E47" s="11">
        <f t="shared" si="6"/>
        <v>23.928571428571427</v>
      </c>
      <c r="F47" s="34"/>
      <c r="I47" s="13">
        <f>+I46+30</f>
        <v>46509</v>
      </c>
      <c r="J47" s="9" t="s">
        <v>4</v>
      </c>
      <c r="K47" s="15">
        <f t="shared" si="5"/>
        <v>46568</v>
      </c>
      <c r="L47" s="11">
        <f t="shared" si="7"/>
        <v>4.2857142857142856</v>
      </c>
    </row>
    <row r="48" spans="1:14" x14ac:dyDescent="0.2">
      <c r="B48" s="13">
        <f t="shared" si="4"/>
        <v>46204</v>
      </c>
      <c r="C48" s="27" t="s">
        <v>4</v>
      </c>
      <c r="D48" s="15">
        <f>+B48+364</f>
        <v>46568</v>
      </c>
      <c r="E48" s="11">
        <f t="shared" si="6"/>
        <v>26.071428571428573</v>
      </c>
      <c r="F48" s="34"/>
      <c r="I48" s="13">
        <f>+I47+31</f>
        <v>46540</v>
      </c>
      <c r="J48" s="9" t="s">
        <v>4</v>
      </c>
      <c r="K48" s="15">
        <f t="shared" si="5"/>
        <v>46568</v>
      </c>
      <c r="L48" s="11">
        <f t="shared" si="7"/>
        <v>2.0714285714285716</v>
      </c>
    </row>
    <row r="49" spans="12:12" x14ac:dyDescent="0.2">
      <c r="L49" s="1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43A4-47EE-4C13-97CC-10016C669CE8}">
  <dimension ref="A1:M49"/>
  <sheetViews>
    <sheetView workbookViewId="0">
      <selection sqref="A1:IV65536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5703125" bestFit="1" customWidth="1"/>
    <col min="12" max="12" width="9.570312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42917</v>
      </c>
      <c r="C2" s="9" t="s">
        <v>4</v>
      </c>
      <c r="D2" s="10">
        <f>+B2+7</f>
        <v>42924</v>
      </c>
      <c r="E2" s="11">
        <f>+ROUND((D2+1-B2)/14,6)</f>
        <v>0.57142899999999996</v>
      </c>
      <c r="F2" s="12">
        <v>1</v>
      </c>
      <c r="G2" s="12">
        <v>26</v>
      </c>
      <c r="I2" s="29"/>
      <c r="J2" s="14"/>
      <c r="K2" s="15"/>
    </row>
    <row r="3" spans="1:13" x14ac:dyDescent="0.2">
      <c r="B3" s="16">
        <f t="shared" ref="B3:B28" si="0">1+D2</f>
        <v>42925</v>
      </c>
      <c r="C3" s="17" t="s">
        <v>4</v>
      </c>
      <c r="D3" s="18">
        <f t="shared" ref="D3:D27" si="1">+B3+13</f>
        <v>42938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3" x14ac:dyDescent="0.2">
      <c r="B4" s="8">
        <f t="shared" si="0"/>
        <v>42939</v>
      </c>
      <c r="C4" s="9" t="s">
        <v>4</v>
      </c>
      <c r="D4" s="10">
        <f t="shared" si="1"/>
        <v>42952</v>
      </c>
      <c r="E4" s="11">
        <f>+ROUND((D4+1-B4)/14,6)</f>
        <v>1</v>
      </c>
      <c r="F4" s="12">
        <f t="shared" si="2"/>
        <v>3</v>
      </c>
      <c r="G4" s="12">
        <v>24</v>
      </c>
    </row>
    <row r="5" spans="1:13" x14ac:dyDescent="0.2">
      <c r="B5" s="16">
        <f t="shared" si="0"/>
        <v>42953</v>
      </c>
      <c r="C5" s="17" t="s">
        <v>4</v>
      </c>
      <c r="D5" s="18">
        <f t="shared" si="1"/>
        <v>42966</v>
      </c>
      <c r="E5" s="19">
        <f>+ROUND((D5+1-B5)/14,6)</f>
        <v>1</v>
      </c>
      <c r="F5" s="20">
        <f t="shared" si="2"/>
        <v>4</v>
      </c>
      <c r="G5" s="20">
        <v>23</v>
      </c>
    </row>
    <row r="6" spans="1:13" x14ac:dyDescent="0.2">
      <c r="B6" s="8">
        <f t="shared" si="0"/>
        <v>42967</v>
      </c>
      <c r="C6" s="9" t="s">
        <v>4</v>
      </c>
      <c r="D6" s="10">
        <f t="shared" si="1"/>
        <v>42980</v>
      </c>
      <c r="E6" s="11">
        <f>+ROUND((D6+1-B6)/14,6)</f>
        <v>1</v>
      </c>
      <c r="F6" s="12">
        <f t="shared" si="2"/>
        <v>5</v>
      </c>
      <c r="G6" s="12">
        <v>22</v>
      </c>
    </row>
    <row r="7" spans="1:13" x14ac:dyDescent="0.2">
      <c r="B7" s="16">
        <f t="shared" si="0"/>
        <v>42981</v>
      </c>
      <c r="C7" s="17" t="s">
        <v>4</v>
      </c>
      <c r="D7" s="18">
        <f t="shared" si="1"/>
        <v>42994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3" x14ac:dyDescent="0.2">
      <c r="B8" s="8">
        <f t="shared" si="0"/>
        <v>42995</v>
      </c>
      <c r="C8" s="9" t="s">
        <v>4</v>
      </c>
      <c r="D8" s="10">
        <f t="shared" si="1"/>
        <v>43008</v>
      </c>
      <c r="E8" s="11">
        <f t="shared" si="3"/>
        <v>1</v>
      </c>
      <c r="F8" s="12">
        <f t="shared" si="2"/>
        <v>7</v>
      </c>
      <c r="G8" s="12">
        <v>20</v>
      </c>
    </row>
    <row r="9" spans="1:13" x14ac:dyDescent="0.2">
      <c r="B9" s="16">
        <f t="shared" si="0"/>
        <v>43009</v>
      </c>
      <c r="C9" s="17" t="s">
        <v>4</v>
      </c>
      <c r="D9" s="18">
        <f t="shared" si="1"/>
        <v>43022</v>
      </c>
      <c r="E9" s="19">
        <f t="shared" si="3"/>
        <v>1</v>
      </c>
      <c r="F9" s="20">
        <f t="shared" si="2"/>
        <v>8</v>
      </c>
      <c r="G9" s="20">
        <v>19</v>
      </c>
    </row>
    <row r="10" spans="1:13" x14ac:dyDescent="0.2">
      <c r="B10" s="8">
        <f t="shared" si="0"/>
        <v>43023</v>
      </c>
      <c r="C10" s="9" t="s">
        <v>4</v>
      </c>
      <c r="D10" s="10">
        <f t="shared" si="1"/>
        <v>43036</v>
      </c>
      <c r="E10" s="11">
        <f t="shared" si="3"/>
        <v>1</v>
      </c>
      <c r="F10" s="12">
        <f t="shared" si="2"/>
        <v>9</v>
      </c>
      <c r="G10" s="12">
        <v>18</v>
      </c>
    </row>
    <row r="11" spans="1:13" x14ac:dyDescent="0.2">
      <c r="B11" s="16">
        <f t="shared" si="0"/>
        <v>43037</v>
      </c>
      <c r="C11" s="17" t="s">
        <v>4</v>
      </c>
      <c r="D11" s="18">
        <f t="shared" si="1"/>
        <v>43050</v>
      </c>
      <c r="E11" s="19">
        <f t="shared" si="3"/>
        <v>1</v>
      </c>
      <c r="F11" s="20">
        <f t="shared" si="2"/>
        <v>10</v>
      </c>
      <c r="G11" s="20">
        <v>17</v>
      </c>
    </row>
    <row r="12" spans="1:13" x14ac:dyDescent="0.2">
      <c r="B12" s="8">
        <f t="shared" si="0"/>
        <v>43051</v>
      </c>
      <c r="C12" s="9" t="s">
        <v>4</v>
      </c>
      <c r="D12" s="10">
        <f t="shared" si="1"/>
        <v>43064</v>
      </c>
      <c r="E12" s="11">
        <f t="shared" si="3"/>
        <v>1</v>
      </c>
      <c r="F12" s="12">
        <f t="shared" si="2"/>
        <v>11</v>
      </c>
      <c r="G12" s="12">
        <v>16</v>
      </c>
    </row>
    <row r="13" spans="1:13" x14ac:dyDescent="0.2">
      <c r="B13" s="16">
        <f t="shared" si="0"/>
        <v>43065</v>
      </c>
      <c r="C13" s="17" t="s">
        <v>4</v>
      </c>
      <c r="D13" s="18">
        <f t="shared" si="1"/>
        <v>43078</v>
      </c>
      <c r="E13" s="19">
        <f t="shared" si="3"/>
        <v>1</v>
      </c>
      <c r="F13" s="20">
        <f t="shared" si="2"/>
        <v>12</v>
      </c>
      <c r="G13" s="20">
        <v>15</v>
      </c>
    </row>
    <row r="14" spans="1:13" x14ac:dyDescent="0.2">
      <c r="B14" s="8">
        <f t="shared" si="0"/>
        <v>43079</v>
      </c>
      <c r="C14" s="9" t="s">
        <v>4</v>
      </c>
      <c r="D14" s="10">
        <f t="shared" si="1"/>
        <v>43092</v>
      </c>
      <c r="E14" s="11">
        <f t="shared" si="3"/>
        <v>1</v>
      </c>
      <c r="F14" s="12">
        <f t="shared" si="2"/>
        <v>13</v>
      </c>
      <c r="G14" s="12">
        <v>14</v>
      </c>
    </row>
    <row r="15" spans="1:13" x14ac:dyDescent="0.2">
      <c r="A15" t="s">
        <v>5</v>
      </c>
      <c r="B15" s="16">
        <f t="shared" si="0"/>
        <v>43093</v>
      </c>
      <c r="C15" s="17" t="s">
        <v>4</v>
      </c>
      <c r="D15" s="18">
        <f t="shared" si="1"/>
        <v>43106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43093</v>
      </c>
      <c r="J15" s="9" t="s">
        <v>4</v>
      </c>
      <c r="K15" s="15">
        <f>+I15+7</f>
        <v>43100</v>
      </c>
      <c r="L15">
        <f>ROUND((K15-I15+1)/14,6)</f>
        <v>0.57142899999999996</v>
      </c>
      <c r="M15" s="30"/>
    </row>
    <row r="16" spans="1:13" x14ac:dyDescent="0.2">
      <c r="B16" s="8">
        <f t="shared" si="0"/>
        <v>43107</v>
      </c>
      <c r="C16" s="9" t="s">
        <v>4</v>
      </c>
      <c r="D16" s="10">
        <f t="shared" si="1"/>
        <v>43120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43101</v>
      </c>
      <c r="J16" s="9" t="s">
        <v>4</v>
      </c>
      <c r="K16" s="15">
        <f>+D15</f>
        <v>43106</v>
      </c>
      <c r="L16" s="31">
        <f>ROUND((K16-I16+1)/14,6)</f>
        <v>0.42857099999999998</v>
      </c>
    </row>
    <row r="17" spans="1:12" x14ac:dyDescent="0.2">
      <c r="B17" s="16">
        <f t="shared" si="0"/>
        <v>43121</v>
      </c>
      <c r="C17" s="17" t="s">
        <v>4</v>
      </c>
      <c r="D17" s="18">
        <f t="shared" si="1"/>
        <v>43134</v>
      </c>
      <c r="E17" s="19">
        <f t="shared" si="3"/>
        <v>1</v>
      </c>
      <c r="F17" s="20">
        <f t="shared" si="2"/>
        <v>16</v>
      </c>
      <c r="G17" s="20">
        <v>11</v>
      </c>
      <c r="L17" s="11">
        <f>SUM(L15:L16)</f>
        <v>1</v>
      </c>
    </row>
    <row r="18" spans="1:12" x14ac:dyDescent="0.2">
      <c r="B18" s="8">
        <f t="shared" si="0"/>
        <v>43135</v>
      </c>
      <c r="C18" s="9" t="s">
        <v>4</v>
      </c>
      <c r="D18" s="10">
        <f t="shared" si="1"/>
        <v>43148</v>
      </c>
      <c r="E18" s="11">
        <f t="shared" si="3"/>
        <v>1</v>
      </c>
      <c r="F18" s="12">
        <f t="shared" si="2"/>
        <v>17</v>
      </c>
      <c r="G18" s="12">
        <v>10</v>
      </c>
    </row>
    <row r="19" spans="1:12" x14ac:dyDescent="0.2">
      <c r="B19" s="16">
        <f t="shared" si="0"/>
        <v>43149</v>
      </c>
      <c r="C19" s="17" t="s">
        <v>4</v>
      </c>
      <c r="D19" s="18">
        <f>+B19+13</f>
        <v>43162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2" x14ac:dyDescent="0.2">
      <c r="B20" s="8">
        <f t="shared" si="0"/>
        <v>43163</v>
      </c>
      <c r="C20" s="9" t="s">
        <v>4</v>
      </c>
      <c r="D20" s="10">
        <f t="shared" si="1"/>
        <v>43176</v>
      </c>
      <c r="E20" s="11">
        <f t="shared" si="3"/>
        <v>1</v>
      </c>
      <c r="F20" s="12">
        <f t="shared" si="2"/>
        <v>19</v>
      </c>
      <c r="G20" s="12">
        <v>8</v>
      </c>
    </row>
    <row r="21" spans="1:12" x14ac:dyDescent="0.2">
      <c r="B21" s="16">
        <f t="shared" si="0"/>
        <v>43177</v>
      </c>
      <c r="C21" s="17" t="s">
        <v>4</v>
      </c>
      <c r="D21" s="18">
        <f t="shared" si="1"/>
        <v>43190</v>
      </c>
      <c r="E21" s="19">
        <f t="shared" si="3"/>
        <v>1</v>
      </c>
      <c r="F21" s="20">
        <f t="shared" si="2"/>
        <v>20</v>
      </c>
      <c r="G21" s="20">
        <v>7</v>
      </c>
    </row>
    <row r="22" spans="1:12" x14ac:dyDescent="0.2">
      <c r="B22" s="8">
        <f t="shared" si="0"/>
        <v>43191</v>
      </c>
      <c r="C22" s="9" t="s">
        <v>4</v>
      </c>
      <c r="D22" s="10">
        <f t="shared" si="1"/>
        <v>43204</v>
      </c>
      <c r="E22" s="11">
        <f t="shared" si="3"/>
        <v>1</v>
      </c>
      <c r="F22" s="12">
        <f t="shared" si="2"/>
        <v>21</v>
      </c>
      <c r="G22" s="12">
        <v>6</v>
      </c>
    </row>
    <row r="23" spans="1:12" x14ac:dyDescent="0.2">
      <c r="B23" s="16">
        <f t="shared" si="0"/>
        <v>43205</v>
      </c>
      <c r="C23" s="17" t="s">
        <v>4</v>
      </c>
      <c r="D23" s="18">
        <f t="shared" si="1"/>
        <v>43218</v>
      </c>
      <c r="E23" s="19">
        <f t="shared" si="3"/>
        <v>1</v>
      </c>
      <c r="F23" s="20">
        <f t="shared" si="2"/>
        <v>22</v>
      </c>
      <c r="G23" s="20">
        <v>5</v>
      </c>
    </row>
    <row r="24" spans="1:12" x14ac:dyDescent="0.2">
      <c r="B24" s="8">
        <f t="shared" si="0"/>
        <v>43219</v>
      </c>
      <c r="C24" s="9" t="s">
        <v>4</v>
      </c>
      <c r="D24" s="10">
        <f t="shared" si="1"/>
        <v>43232</v>
      </c>
      <c r="E24" s="11">
        <f t="shared" si="3"/>
        <v>1</v>
      </c>
      <c r="F24" s="12">
        <f t="shared" si="2"/>
        <v>23</v>
      </c>
      <c r="G24" s="12">
        <v>4</v>
      </c>
    </row>
    <row r="25" spans="1:12" x14ac:dyDescent="0.2">
      <c r="B25" s="16">
        <f t="shared" si="0"/>
        <v>43233</v>
      </c>
      <c r="C25" s="17" t="s">
        <v>4</v>
      </c>
      <c r="D25" s="18">
        <f t="shared" si="1"/>
        <v>43246</v>
      </c>
      <c r="E25" s="19">
        <f t="shared" si="3"/>
        <v>1</v>
      </c>
      <c r="F25" s="20">
        <f t="shared" si="2"/>
        <v>24</v>
      </c>
      <c r="G25" s="20">
        <v>3</v>
      </c>
    </row>
    <row r="26" spans="1:12" x14ac:dyDescent="0.2">
      <c r="B26" s="8">
        <f t="shared" si="0"/>
        <v>43247</v>
      </c>
      <c r="C26" s="9" t="s">
        <v>4</v>
      </c>
      <c r="D26" s="10">
        <f t="shared" si="1"/>
        <v>43260</v>
      </c>
      <c r="E26" s="11">
        <f t="shared" si="3"/>
        <v>1</v>
      </c>
      <c r="F26" s="12">
        <f t="shared" si="2"/>
        <v>25</v>
      </c>
      <c r="G26" s="12">
        <v>2</v>
      </c>
    </row>
    <row r="27" spans="1:12" x14ac:dyDescent="0.2">
      <c r="B27" s="16">
        <f t="shared" si="0"/>
        <v>43261</v>
      </c>
      <c r="C27" s="17" t="s">
        <v>4</v>
      </c>
      <c r="D27" s="18">
        <f t="shared" si="1"/>
        <v>43274</v>
      </c>
      <c r="E27" s="19">
        <f t="shared" si="3"/>
        <v>1</v>
      </c>
      <c r="F27" s="20">
        <f t="shared" si="2"/>
        <v>26</v>
      </c>
      <c r="G27" s="20">
        <v>1</v>
      </c>
    </row>
    <row r="28" spans="1:12" x14ac:dyDescent="0.2">
      <c r="B28" s="8">
        <f t="shared" si="0"/>
        <v>43275</v>
      </c>
      <c r="C28" s="9" t="s">
        <v>4</v>
      </c>
      <c r="D28" s="10">
        <v>43281</v>
      </c>
      <c r="E28" s="19">
        <f>+ROUND((D28+1-B28)/14,6)</f>
        <v>0.5</v>
      </c>
      <c r="F28" s="12">
        <f t="shared" si="2"/>
        <v>27</v>
      </c>
      <c r="I28" s="13"/>
      <c r="J28" s="14"/>
      <c r="K28" s="13"/>
    </row>
    <row r="29" spans="1:12" ht="13.5" thickBot="1" x14ac:dyDescent="0.25">
      <c r="E29" s="24">
        <f>SUM(E2:E28)</f>
        <v>26.071429000000002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42917</v>
      </c>
      <c r="C33" s="27" t="s">
        <v>4</v>
      </c>
      <c r="D33" s="15">
        <f>+K15</f>
        <v>43100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43101</v>
      </c>
      <c r="C34" s="27" t="s">
        <v>4</v>
      </c>
      <c r="D34" s="15">
        <f>+D28</f>
        <v>43281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42917</v>
      </c>
      <c r="C37" s="27" t="s">
        <v>4</v>
      </c>
      <c r="D37" s="15">
        <f>B37+30</f>
        <v>42947</v>
      </c>
      <c r="E37" s="11">
        <f>+(D37-B37+1)/14</f>
        <v>2.2142857142857144</v>
      </c>
      <c r="H37" s="9"/>
      <c r="I37" s="13">
        <f>+B37</f>
        <v>42917</v>
      </c>
      <c r="J37" s="9" t="s">
        <v>4</v>
      </c>
      <c r="K37" s="15">
        <f>+D48</f>
        <v>43281</v>
      </c>
      <c r="L37" s="11">
        <f>+(K37-I37+1)/14</f>
        <v>26.071428571428573</v>
      </c>
    </row>
    <row r="38" spans="1:12" x14ac:dyDescent="0.2">
      <c r="B38" s="13">
        <f t="shared" ref="B38:B48" si="4">+B37</f>
        <v>42917</v>
      </c>
      <c r="C38" s="27" t="s">
        <v>4</v>
      </c>
      <c r="D38" s="15">
        <f>+B38+61</f>
        <v>42978</v>
      </c>
      <c r="E38" s="11">
        <f>+(D38-B38+1)/14</f>
        <v>4.4285714285714288</v>
      </c>
      <c r="H38" s="9"/>
      <c r="I38" s="13">
        <f>+I37+31</f>
        <v>42948</v>
      </c>
      <c r="J38" s="9" t="s">
        <v>4</v>
      </c>
      <c r="K38" s="15">
        <f t="shared" ref="K38:K48" si="5">+K37</f>
        <v>43281</v>
      </c>
      <c r="L38" s="11">
        <f>+(K38-I38+1)/14</f>
        <v>23.857142857142858</v>
      </c>
    </row>
    <row r="39" spans="1:12" x14ac:dyDescent="0.2">
      <c r="B39" s="13">
        <f t="shared" si="4"/>
        <v>42917</v>
      </c>
      <c r="C39" s="27" t="s">
        <v>4</v>
      </c>
      <c r="D39" s="15">
        <f>+B39+91</f>
        <v>43008</v>
      </c>
      <c r="E39" s="11">
        <f>+(D39-B39+1)/14</f>
        <v>6.5714285714285712</v>
      </c>
      <c r="H39" s="9"/>
      <c r="I39" s="13">
        <f>+I38+31</f>
        <v>42979</v>
      </c>
      <c r="J39" s="9" t="s">
        <v>4</v>
      </c>
      <c r="K39" s="15">
        <f t="shared" si="5"/>
        <v>43281</v>
      </c>
      <c r="L39" s="11">
        <f>+(K39-I39+1)/14</f>
        <v>21.642857142857142</v>
      </c>
    </row>
    <row r="40" spans="1:12" x14ac:dyDescent="0.2">
      <c r="B40" s="13">
        <f t="shared" si="4"/>
        <v>42917</v>
      </c>
      <c r="C40" s="27" t="s">
        <v>4</v>
      </c>
      <c r="D40" s="15">
        <f>+B40+122</f>
        <v>43039</v>
      </c>
      <c r="E40" s="11">
        <f t="shared" ref="E40:E48" si="6">+(D40-B40+1)/14</f>
        <v>8.7857142857142865</v>
      </c>
      <c r="H40" s="9"/>
      <c r="I40" s="13">
        <f>+I39+30</f>
        <v>43009</v>
      </c>
      <c r="J40" s="9" t="s">
        <v>4</v>
      </c>
      <c r="K40" s="15">
        <f t="shared" si="5"/>
        <v>43281</v>
      </c>
      <c r="L40" s="11">
        <f>+(K40-I40+1)/14</f>
        <v>19.5</v>
      </c>
    </row>
    <row r="41" spans="1:12" x14ac:dyDescent="0.2">
      <c r="B41" s="13">
        <f t="shared" si="4"/>
        <v>42917</v>
      </c>
      <c r="C41" s="27" t="s">
        <v>4</v>
      </c>
      <c r="D41" s="15">
        <f>+B41+152</f>
        <v>43069</v>
      </c>
      <c r="E41" s="11">
        <f t="shared" si="6"/>
        <v>10.928571428571429</v>
      </c>
      <c r="H41" s="9"/>
      <c r="I41" s="13">
        <f>+I40+31</f>
        <v>43040</v>
      </c>
      <c r="J41" s="9" t="s">
        <v>4</v>
      </c>
      <c r="K41" s="15">
        <f t="shared" si="5"/>
        <v>43281</v>
      </c>
      <c r="L41" s="11">
        <f t="shared" ref="L41:L48" si="7">+(K41-I41+1)/14</f>
        <v>17.285714285714285</v>
      </c>
    </row>
    <row r="42" spans="1:12" x14ac:dyDescent="0.2">
      <c r="B42" s="13">
        <f t="shared" si="4"/>
        <v>42917</v>
      </c>
      <c r="C42" s="27" t="s">
        <v>4</v>
      </c>
      <c r="D42" s="15">
        <f>+B42+183</f>
        <v>43100</v>
      </c>
      <c r="E42" s="11">
        <f t="shared" si="6"/>
        <v>13.142857142857142</v>
      </c>
      <c r="H42" s="9"/>
      <c r="I42" s="13">
        <f>+I41+30</f>
        <v>43070</v>
      </c>
      <c r="J42" s="9" t="s">
        <v>4</v>
      </c>
      <c r="K42" s="15">
        <f t="shared" si="5"/>
        <v>43281</v>
      </c>
      <c r="L42" s="11">
        <f>+(K42-I42+1)/14</f>
        <v>15.142857142857142</v>
      </c>
    </row>
    <row r="43" spans="1:12" x14ac:dyDescent="0.2">
      <c r="B43" s="13">
        <f t="shared" si="4"/>
        <v>42917</v>
      </c>
      <c r="C43" s="27" t="s">
        <v>4</v>
      </c>
      <c r="D43" s="15">
        <f>+B43+214</f>
        <v>43131</v>
      </c>
      <c r="E43" s="11">
        <f t="shared" si="6"/>
        <v>15.357142857142858</v>
      </c>
      <c r="I43" s="13">
        <f>+I42+31</f>
        <v>43101</v>
      </c>
      <c r="J43" s="9" t="s">
        <v>4</v>
      </c>
      <c r="K43" s="15">
        <f t="shared" si="5"/>
        <v>43281</v>
      </c>
      <c r="L43" s="11">
        <f>+(K43-I43+1)/14</f>
        <v>12.928571428571429</v>
      </c>
    </row>
    <row r="44" spans="1:12" x14ac:dyDescent="0.2">
      <c r="B44" s="13">
        <f t="shared" si="4"/>
        <v>42917</v>
      </c>
      <c r="C44" s="27" t="s">
        <v>4</v>
      </c>
      <c r="D44" s="15">
        <f>+B44+242</f>
        <v>43159</v>
      </c>
      <c r="E44" s="11">
        <f t="shared" si="6"/>
        <v>17.357142857142858</v>
      </c>
      <c r="I44" s="13">
        <f>+I43+31</f>
        <v>43132</v>
      </c>
      <c r="J44" s="9" t="s">
        <v>4</v>
      </c>
      <c r="K44" s="15">
        <f t="shared" si="5"/>
        <v>43281</v>
      </c>
      <c r="L44" s="11">
        <f t="shared" si="7"/>
        <v>10.714285714285714</v>
      </c>
    </row>
    <row r="45" spans="1:12" x14ac:dyDescent="0.2">
      <c r="B45" s="13">
        <f t="shared" si="4"/>
        <v>42917</v>
      </c>
      <c r="C45" s="27" t="s">
        <v>4</v>
      </c>
      <c r="D45" s="15">
        <f>+B45+273</f>
        <v>43190</v>
      </c>
      <c r="E45" s="11">
        <f t="shared" si="6"/>
        <v>19.571428571428573</v>
      </c>
      <c r="I45" s="13">
        <f>+I44+28</f>
        <v>43160</v>
      </c>
      <c r="J45" s="9" t="s">
        <v>4</v>
      </c>
      <c r="K45" s="15">
        <f t="shared" si="5"/>
        <v>43281</v>
      </c>
      <c r="L45" s="11">
        <f t="shared" si="7"/>
        <v>8.7142857142857135</v>
      </c>
    </row>
    <row r="46" spans="1:12" x14ac:dyDescent="0.2">
      <c r="B46" s="13">
        <f t="shared" si="4"/>
        <v>42917</v>
      </c>
      <c r="C46" s="27" t="s">
        <v>4</v>
      </c>
      <c r="D46" s="15">
        <f>+B46+303</f>
        <v>43220</v>
      </c>
      <c r="E46" s="11">
        <f t="shared" si="6"/>
        <v>21.714285714285715</v>
      </c>
      <c r="I46" s="13">
        <f>+I45+31</f>
        <v>43191</v>
      </c>
      <c r="J46" s="9" t="s">
        <v>4</v>
      </c>
      <c r="K46" s="15">
        <f t="shared" si="5"/>
        <v>43281</v>
      </c>
      <c r="L46" s="11">
        <f t="shared" si="7"/>
        <v>6.5</v>
      </c>
    </row>
    <row r="47" spans="1:12" x14ac:dyDescent="0.2">
      <c r="B47" s="13">
        <f t="shared" si="4"/>
        <v>42917</v>
      </c>
      <c r="C47" s="27" t="s">
        <v>4</v>
      </c>
      <c r="D47" s="15">
        <f>+B47+334</f>
        <v>43251</v>
      </c>
      <c r="E47" s="11">
        <f t="shared" si="6"/>
        <v>23.928571428571427</v>
      </c>
      <c r="I47" s="13">
        <f>+I46+30</f>
        <v>43221</v>
      </c>
      <c r="J47" s="9" t="s">
        <v>4</v>
      </c>
      <c r="K47" s="15">
        <f t="shared" si="5"/>
        <v>43281</v>
      </c>
      <c r="L47" s="11">
        <f t="shared" si="7"/>
        <v>4.3571428571428568</v>
      </c>
    </row>
    <row r="48" spans="1:12" x14ac:dyDescent="0.2">
      <c r="B48" s="13">
        <f t="shared" si="4"/>
        <v>42917</v>
      </c>
      <c r="C48" s="27" t="s">
        <v>4</v>
      </c>
      <c r="D48" s="15">
        <f>+B48+364</f>
        <v>43281</v>
      </c>
      <c r="E48" s="11">
        <f t="shared" si="6"/>
        <v>26.071428571428573</v>
      </c>
      <c r="I48" s="13">
        <f>+I47+31</f>
        <v>43252</v>
      </c>
      <c r="J48" s="9" t="s">
        <v>4</v>
      </c>
      <c r="K48" s="15">
        <f t="shared" si="5"/>
        <v>43281</v>
      </c>
      <c r="L48" s="11">
        <f t="shared" si="7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D4B1-63FE-49D8-8C6B-E6135EFDC056}">
  <dimension ref="A1:M49"/>
  <sheetViews>
    <sheetView workbookViewId="0"/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5703125" bestFit="1" customWidth="1"/>
    <col min="12" max="12" width="9.570312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42552</v>
      </c>
      <c r="C2" s="9" t="s">
        <v>4</v>
      </c>
      <c r="D2" s="10">
        <f>+B2+8</f>
        <v>42560</v>
      </c>
      <c r="E2" s="11">
        <f>+ROUND((D2+1-B2)/14,6)</f>
        <v>0.64285700000000001</v>
      </c>
      <c r="F2" s="12">
        <v>1</v>
      </c>
      <c r="G2" s="12">
        <v>26</v>
      </c>
      <c r="I2" s="29"/>
      <c r="J2" s="14"/>
      <c r="K2" s="15"/>
    </row>
    <row r="3" spans="1:13" x14ac:dyDescent="0.2">
      <c r="B3" s="16">
        <f t="shared" ref="B3:B28" si="0">1+D2</f>
        <v>42561</v>
      </c>
      <c r="C3" s="17" t="s">
        <v>4</v>
      </c>
      <c r="D3" s="18">
        <f t="shared" ref="D3:D27" si="1">+B3+13</f>
        <v>42574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3" x14ac:dyDescent="0.2">
      <c r="B4" s="8">
        <f t="shared" si="0"/>
        <v>42575</v>
      </c>
      <c r="C4" s="9" t="s">
        <v>4</v>
      </c>
      <c r="D4" s="10">
        <f t="shared" si="1"/>
        <v>42588</v>
      </c>
      <c r="E4" s="11">
        <f>+ROUND((D4+1-B4)/14,6)</f>
        <v>1</v>
      </c>
      <c r="F4" s="12">
        <f t="shared" si="2"/>
        <v>3</v>
      </c>
      <c r="G4" s="12">
        <v>24</v>
      </c>
    </row>
    <row r="5" spans="1:13" x14ac:dyDescent="0.2">
      <c r="B5" s="16">
        <f t="shared" si="0"/>
        <v>42589</v>
      </c>
      <c r="C5" s="17" t="s">
        <v>4</v>
      </c>
      <c r="D5" s="18">
        <f t="shared" si="1"/>
        <v>42602</v>
      </c>
      <c r="E5" s="19">
        <f>+ROUND((D5+1-B5)/14,6)</f>
        <v>1</v>
      </c>
      <c r="F5" s="20">
        <f t="shared" si="2"/>
        <v>4</v>
      </c>
      <c r="G5" s="20">
        <v>23</v>
      </c>
    </row>
    <row r="6" spans="1:13" x14ac:dyDescent="0.2">
      <c r="B6" s="8">
        <f t="shared" si="0"/>
        <v>42603</v>
      </c>
      <c r="C6" s="9" t="s">
        <v>4</v>
      </c>
      <c r="D6" s="10">
        <f t="shared" si="1"/>
        <v>42616</v>
      </c>
      <c r="E6" s="11">
        <f>+ROUND((D6+1-B6)/14,6)</f>
        <v>1</v>
      </c>
      <c r="F6" s="12">
        <f t="shared" si="2"/>
        <v>5</v>
      </c>
      <c r="G6" s="12">
        <v>22</v>
      </c>
    </row>
    <row r="7" spans="1:13" x14ac:dyDescent="0.2">
      <c r="B7" s="16">
        <f t="shared" si="0"/>
        <v>42617</v>
      </c>
      <c r="C7" s="17" t="s">
        <v>4</v>
      </c>
      <c r="D7" s="18">
        <f t="shared" si="1"/>
        <v>42630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3" x14ac:dyDescent="0.2">
      <c r="B8" s="8">
        <f t="shared" si="0"/>
        <v>42631</v>
      </c>
      <c r="C8" s="9" t="s">
        <v>4</v>
      </c>
      <c r="D8" s="10">
        <f t="shared" si="1"/>
        <v>42644</v>
      </c>
      <c r="E8" s="11">
        <f t="shared" si="3"/>
        <v>1</v>
      </c>
      <c r="F8" s="12">
        <f t="shared" si="2"/>
        <v>7</v>
      </c>
      <c r="G8" s="12">
        <v>20</v>
      </c>
    </row>
    <row r="9" spans="1:13" x14ac:dyDescent="0.2">
      <c r="B9" s="16">
        <f t="shared" si="0"/>
        <v>42645</v>
      </c>
      <c r="C9" s="17" t="s">
        <v>4</v>
      </c>
      <c r="D9" s="18">
        <f t="shared" si="1"/>
        <v>42658</v>
      </c>
      <c r="E9" s="19">
        <f t="shared" si="3"/>
        <v>1</v>
      </c>
      <c r="F9" s="20">
        <f t="shared" si="2"/>
        <v>8</v>
      </c>
      <c r="G9" s="20">
        <v>19</v>
      </c>
    </row>
    <row r="10" spans="1:13" x14ac:dyDescent="0.2">
      <c r="B10" s="8">
        <f t="shared" si="0"/>
        <v>42659</v>
      </c>
      <c r="C10" s="9" t="s">
        <v>4</v>
      </c>
      <c r="D10" s="10">
        <f t="shared" si="1"/>
        <v>42672</v>
      </c>
      <c r="E10" s="11">
        <f t="shared" si="3"/>
        <v>1</v>
      </c>
      <c r="F10" s="12">
        <f t="shared" si="2"/>
        <v>9</v>
      </c>
      <c r="G10" s="12">
        <v>18</v>
      </c>
    </row>
    <row r="11" spans="1:13" x14ac:dyDescent="0.2">
      <c r="B11" s="16">
        <f t="shared" si="0"/>
        <v>42673</v>
      </c>
      <c r="C11" s="17" t="s">
        <v>4</v>
      </c>
      <c r="D11" s="18">
        <f t="shared" si="1"/>
        <v>42686</v>
      </c>
      <c r="E11" s="19">
        <f t="shared" si="3"/>
        <v>1</v>
      </c>
      <c r="F11" s="20">
        <f t="shared" si="2"/>
        <v>10</v>
      </c>
      <c r="G11" s="20">
        <v>17</v>
      </c>
    </row>
    <row r="12" spans="1:13" x14ac:dyDescent="0.2">
      <c r="B12" s="8">
        <f t="shared" si="0"/>
        <v>42687</v>
      </c>
      <c r="C12" s="9" t="s">
        <v>4</v>
      </c>
      <c r="D12" s="10">
        <f t="shared" si="1"/>
        <v>42700</v>
      </c>
      <c r="E12" s="11">
        <f t="shared" si="3"/>
        <v>1</v>
      </c>
      <c r="F12" s="12">
        <f t="shared" si="2"/>
        <v>11</v>
      </c>
      <c r="G12" s="12">
        <v>16</v>
      </c>
    </row>
    <row r="13" spans="1:13" x14ac:dyDescent="0.2">
      <c r="B13" s="16">
        <f t="shared" si="0"/>
        <v>42701</v>
      </c>
      <c r="C13" s="17" t="s">
        <v>4</v>
      </c>
      <c r="D13" s="18">
        <f t="shared" si="1"/>
        <v>42714</v>
      </c>
      <c r="E13" s="19">
        <f t="shared" si="3"/>
        <v>1</v>
      </c>
      <c r="F13" s="20">
        <f t="shared" si="2"/>
        <v>12</v>
      </c>
      <c r="G13" s="20">
        <v>15</v>
      </c>
    </row>
    <row r="14" spans="1:13" x14ac:dyDescent="0.2">
      <c r="B14" s="8">
        <f t="shared" si="0"/>
        <v>42715</v>
      </c>
      <c r="C14" s="9" t="s">
        <v>4</v>
      </c>
      <c r="D14" s="10">
        <f t="shared" si="1"/>
        <v>42728</v>
      </c>
      <c r="E14" s="11">
        <f t="shared" si="3"/>
        <v>1</v>
      </c>
      <c r="F14" s="12">
        <f t="shared" si="2"/>
        <v>13</v>
      </c>
      <c r="G14" s="12">
        <v>14</v>
      </c>
    </row>
    <row r="15" spans="1:13" x14ac:dyDescent="0.2">
      <c r="A15" t="s">
        <v>5</v>
      </c>
      <c r="B15" s="16">
        <f t="shared" si="0"/>
        <v>42729</v>
      </c>
      <c r="C15" s="17" t="s">
        <v>4</v>
      </c>
      <c r="D15" s="18">
        <f t="shared" si="1"/>
        <v>42742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42729</v>
      </c>
      <c r="J15" s="9" t="s">
        <v>4</v>
      </c>
      <c r="K15" s="15">
        <f>+I15+6</f>
        <v>42735</v>
      </c>
      <c r="L15">
        <f>ROUND((K15-I15+1)/14,6)</f>
        <v>0.5</v>
      </c>
      <c r="M15" s="30"/>
    </row>
    <row r="16" spans="1:13" x14ac:dyDescent="0.2">
      <c r="B16" s="8">
        <f t="shared" si="0"/>
        <v>42743</v>
      </c>
      <c r="C16" s="9" t="s">
        <v>4</v>
      </c>
      <c r="D16" s="10">
        <f t="shared" si="1"/>
        <v>42756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42736</v>
      </c>
      <c r="J16" s="9" t="s">
        <v>4</v>
      </c>
      <c r="K16" s="15">
        <f>+D15</f>
        <v>42742</v>
      </c>
      <c r="L16">
        <f>ROUND((K16-I16+1)/14,6)</f>
        <v>0.5</v>
      </c>
    </row>
    <row r="17" spans="1:11" x14ac:dyDescent="0.2">
      <c r="B17" s="16">
        <f t="shared" si="0"/>
        <v>42757</v>
      </c>
      <c r="C17" s="17" t="s">
        <v>4</v>
      </c>
      <c r="D17" s="18">
        <f t="shared" si="1"/>
        <v>42770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42771</v>
      </c>
      <c r="C18" s="9" t="s">
        <v>4</v>
      </c>
      <c r="D18" s="10">
        <f t="shared" si="1"/>
        <v>42784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42785</v>
      </c>
      <c r="C19" s="17" t="s">
        <v>4</v>
      </c>
      <c r="D19" s="18">
        <f>+B19+13</f>
        <v>42798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42799</v>
      </c>
      <c r="C20" s="9" t="s">
        <v>4</v>
      </c>
      <c r="D20" s="10">
        <f t="shared" si="1"/>
        <v>42812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42813</v>
      </c>
      <c r="C21" s="17" t="s">
        <v>4</v>
      </c>
      <c r="D21" s="18">
        <f t="shared" si="1"/>
        <v>42826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42827</v>
      </c>
      <c r="C22" s="9" t="s">
        <v>4</v>
      </c>
      <c r="D22" s="10">
        <f t="shared" si="1"/>
        <v>42840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42841</v>
      </c>
      <c r="C23" s="17" t="s">
        <v>4</v>
      </c>
      <c r="D23" s="18">
        <f t="shared" si="1"/>
        <v>42854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42855</v>
      </c>
      <c r="C24" s="9" t="s">
        <v>4</v>
      </c>
      <c r="D24" s="10">
        <f t="shared" si="1"/>
        <v>42868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42869</v>
      </c>
      <c r="C25" s="17" t="s">
        <v>4</v>
      </c>
      <c r="D25" s="18">
        <f t="shared" si="1"/>
        <v>42882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42883</v>
      </c>
      <c r="C26" s="9" t="s">
        <v>4</v>
      </c>
      <c r="D26" s="10">
        <f t="shared" si="1"/>
        <v>42896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42897</v>
      </c>
      <c r="C27" s="17" t="s">
        <v>4</v>
      </c>
      <c r="D27" s="18">
        <f t="shared" si="1"/>
        <v>42910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42911</v>
      </c>
      <c r="C28" s="9" t="s">
        <v>4</v>
      </c>
      <c r="D28" s="10">
        <v>42916</v>
      </c>
      <c r="E28" s="19">
        <f>+ROUND((D28+1-B28)/14,6)</f>
        <v>0.42857099999999998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26.071428000000001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42552</v>
      </c>
      <c r="C33" s="27" t="s">
        <v>4</v>
      </c>
      <c r="D33" s="15">
        <f>+K15</f>
        <v>42735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42736</v>
      </c>
      <c r="C34" s="27" t="s">
        <v>4</v>
      </c>
      <c r="D34" s="15">
        <f>+D28</f>
        <v>42916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42552</v>
      </c>
      <c r="C37" s="27" t="s">
        <v>4</v>
      </c>
      <c r="D37" s="15">
        <f>B37+30</f>
        <v>42582</v>
      </c>
      <c r="E37" s="11">
        <f t="shared" ref="E37:E48" si="4">+(D37-B37+1)/14</f>
        <v>2.2142857142857144</v>
      </c>
      <c r="H37" s="9"/>
      <c r="I37" s="13">
        <f>+B37</f>
        <v>42552</v>
      </c>
      <c r="J37" s="9" t="s">
        <v>4</v>
      </c>
      <c r="K37" s="15">
        <f>+D48</f>
        <v>42916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42552</v>
      </c>
      <c r="C38" s="27" t="s">
        <v>4</v>
      </c>
      <c r="D38" s="15">
        <f>+B38+61</f>
        <v>42613</v>
      </c>
      <c r="E38" s="11">
        <f t="shared" si="4"/>
        <v>4.4285714285714288</v>
      </c>
      <c r="H38" s="9"/>
      <c r="I38" s="13">
        <f>+I37+31</f>
        <v>42583</v>
      </c>
      <c r="J38" s="9" t="s">
        <v>4</v>
      </c>
      <c r="K38" s="15">
        <f t="shared" ref="K38:K48" si="7">+K37</f>
        <v>42916</v>
      </c>
      <c r="L38" s="11">
        <f t="shared" si="5"/>
        <v>23.857142857142858</v>
      </c>
    </row>
    <row r="39" spans="1:12" x14ac:dyDescent="0.2">
      <c r="B39" s="13">
        <f t="shared" si="6"/>
        <v>42552</v>
      </c>
      <c r="C39" s="27" t="s">
        <v>4</v>
      </c>
      <c r="D39" s="15">
        <f>+B39+91</f>
        <v>42643</v>
      </c>
      <c r="E39" s="11">
        <f t="shared" si="4"/>
        <v>6.5714285714285712</v>
      </c>
      <c r="H39" s="9"/>
      <c r="I39" s="13">
        <f>+I38+31</f>
        <v>42614</v>
      </c>
      <c r="J39" s="9" t="s">
        <v>4</v>
      </c>
      <c r="K39" s="15">
        <f t="shared" si="7"/>
        <v>42916</v>
      </c>
      <c r="L39" s="11">
        <f t="shared" si="5"/>
        <v>21.642857142857142</v>
      </c>
    </row>
    <row r="40" spans="1:12" x14ac:dyDescent="0.2">
      <c r="B40" s="13">
        <f t="shared" si="6"/>
        <v>42552</v>
      </c>
      <c r="C40" s="27" t="s">
        <v>4</v>
      </c>
      <c r="D40" s="15">
        <f>+B40+122</f>
        <v>42674</v>
      </c>
      <c r="E40" s="11">
        <f t="shared" si="4"/>
        <v>8.7857142857142865</v>
      </c>
      <c r="H40" s="9"/>
      <c r="I40" s="13">
        <f>+I39+30</f>
        <v>42644</v>
      </c>
      <c r="J40" s="9" t="s">
        <v>4</v>
      </c>
      <c r="K40" s="15">
        <f t="shared" si="7"/>
        <v>42916</v>
      </c>
      <c r="L40" s="11">
        <f t="shared" si="5"/>
        <v>19.5</v>
      </c>
    </row>
    <row r="41" spans="1:12" x14ac:dyDescent="0.2">
      <c r="B41" s="13">
        <f t="shared" si="6"/>
        <v>42552</v>
      </c>
      <c r="C41" s="27" t="s">
        <v>4</v>
      </c>
      <c r="D41" s="15">
        <f>+B41+152</f>
        <v>42704</v>
      </c>
      <c r="E41" s="11">
        <f t="shared" si="4"/>
        <v>10.928571428571429</v>
      </c>
      <c r="H41" s="9"/>
      <c r="I41" s="13">
        <f>+I40+31</f>
        <v>42675</v>
      </c>
      <c r="J41" s="9" t="s">
        <v>4</v>
      </c>
      <c r="K41" s="15">
        <f t="shared" si="7"/>
        <v>42916</v>
      </c>
      <c r="L41" s="11">
        <f t="shared" si="5"/>
        <v>17.285714285714285</v>
      </c>
    </row>
    <row r="42" spans="1:12" x14ac:dyDescent="0.2">
      <c r="B42" s="13">
        <f t="shared" si="6"/>
        <v>42552</v>
      </c>
      <c r="C42" s="27" t="s">
        <v>4</v>
      </c>
      <c r="D42" s="15">
        <f>+B42+183</f>
        <v>42735</v>
      </c>
      <c r="E42" s="11">
        <f t="shared" si="4"/>
        <v>13.142857142857142</v>
      </c>
      <c r="H42" s="9"/>
      <c r="I42" s="13">
        <f>+I41+30</f>
        <v>42705</v>
      </c>
      <c r="J42" s="9" t="s">
        <v>4</v>
      </c>
      <c r="K42" s="15">
        <f t="shared" si="7"/>
        <v>42916</v>
      </c>
      <c r="L42" s="11">
        <f t="shared" si="5"/>
        <v>15.142857142857142</v>
      </c>
    </row>
    <row r="43" spans="1:12" x14ac:dyDescent="0.2">
      <c r="B43" s="13">
        <f t="shared" si="6"/>
        <v>42552</v>
      </c>
      <c r="C43" s="27" t="s">
        <v>4</v>
      </c>
      <c r="D43" s="15">
        <f>+B43+214</f>
        <v>42766</v>
      </c>
      <c r="E43" s="11">
        <f t="shared" si="4"/>
        <v>15.357142857142858</v>
      </c>
      <c r="I43" s="13">
        <f>+I42+31</f>
        <v>42736</v>
      </c>
      <c r="J43" s="9" t="s">
        <v>4</v>
      </c>
      <c r="K43" s="15">
        <f t="shared" si="7"/>
        <v>42916</v>
      </c>
      <c r="L43" s="11">
        <f t="shared" si="5"/>
        <v>12.928571428571429</v>
      </c>
    </row>
    <row r="44" spans="1:12" x14ac:dyDescent="0.2">
      <c r="B44" s="13">
        <f t="shared" si="6"/>
        <v>42552</v>
      </c>
      <c r="C44" s="27" t="s">
        <v>4</v>
      </c>
      <c r="D44" s="15">
        <f>+B44+242</f>
        <v>42794</v>
      </c>
      <c r="E44" s="11">
        <f t="shared" si="4"/>
        <v>17.357142857142858</v>
      </c>
      <c r="I44" s="13">
        <f>+I43+31</f>
        <v>42767</v>
      </c>
      <c r="J44" s="9" t="s">
        <v>4</v>
      </c>
      <c r="K44" s="15">
        <f t="shared" si="7"/>
        <v>42916</v>
      </c>
      <c r="L44" s="11">
        <f t="shared" si="5"/>
        <v>10.714285714285714</v>
      </c>
    </row>
    <row r="45" spans="1:12" x14ac:dyDescent="0.2">
      <c r="B45" s="13">
        <f t="shared" si="6"/>
        <v>42552</v>
      </c>
      <c r="C45" s="27" t="s">
        <v>4</v>
      </c>
      <c r="D45" s="15">
        <f>+B45+273</f>
        <v>42825</v>
      </c>
      <c r="E45" s="11">
        <f t="shared" si="4"/>
        <v>19.571428571428573</v>
      </c>
      <c r="I45" s="13">
        <f>+I44+28</f>
        <v>42795</v>
      </c>
      <c r="J45" s="9" t="s">
        <v>4</v>
      </c>
      <c r="K45" s="15">
        <f t="shared" si="7"/>
        <v>42916</v>
      </c>
      <c r="L45" s="11">
        <f t="shared" si="5"/>
        <v>8.7142857142857135</v>
      </c>
    </row>
    <row r="46" spans="1:12" x14ac:dyDescent="0.2">
      <c r="B46" s="13">
        <f t="shared" si="6"/>
        <v>42552</v>
      </c>
      <c r="C46" s="27" t="s">
        <v>4</v>
      </c>
      <c r="D46" s="15">
        <f>+B46+303</f>
        <v>42855</v>
      </c>
      <c r="E46" s="11">
        <f t="shared" si="4"/>
        <v>21.714285714285715</v>
      </c>
      <c r="I46" s="13">
        <f>+I45+31</f>
        <v>42826</v>
      </c>
      <c r="J46" s="9" t="s">
        <v>4</v>
      </c>
      <c r="K46" s="15">
        <f t="shared" si="7"/>
        <v>42916</v>
      </c>
      <c r="L46" s="11">
        <f t="shared" si="5"/>
        <v>6.5</v>
      </c>
    </row>
    <row r="47" spans="1:12" x14ac:dyDescent="0.2">
      <c r="B47" s="13">
        <f t="shared" si="6"/>
        <v>42552</v>
      </c>
      <c r="C47" s="27" t="s">
        <v>4</v>
      </c>
      <c r="D47" s="15">
        <f>+B47+334</f>
        <v>42886</v>
      </c>
      <c r="E47" s="11">
        <f t="shared" si="4"/>
        <v>23.928571428571427</v>
      </c>
      <c r="I47" s="13">
        <f>+I46+30</f>
        <v>42856</v>
      </c>
      <c r="J47" s="9" t="s">
        <v>4</v>
      </c>
      <c r="K47" s="15">
        <f t="shared" si="7"/>
        <v>42916</v>
      </c>
      <c r="L47" s="11">
        <f t="shared" si="5"/>
        <v>4.3571428571428568</v>
      </c>
    </row>
    <row r="48" spans="1:12" x14ac:dyDescent="0.2">
      <c r="B48" s="13">
        <f t="shared" si="6"/>
        <v>42552</v>
      </c>
      <c r="C48" s="27" t="s">
        <v>4</v>
      </c>
      <c r="D48" s="15">
        <f>+B48+364</f>
        <v>42916</v>
      </c>
      <c r="E48" s="11">
        <f t="shared" si="4"/>
        <v>26.071428571428573</v>
      </c>
      <c r="I48" s="13">
        <f>+I47+31</f>
        <v>42887</v>
      </c>
      <c r="J48" s="9" t="s">
        <v>4</v>
      </c>
      <c r="K48" s="15">
        <f t="shared" si="7"/>
        <v>42916</v>
      </c>
      <c r="L48" s="11">
        <f t="shared" si="5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C722-1129-442E-A029-2C23810223E8}">
  <dimension ref="A1:L49"/>
  <sheetViews>
    <sheetView workbookViewId="0">
      <selection activeCell="I26" sqref="I26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5703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42186</v>
      </c>
      <c r="C2" s="9" t="s">
        <v>4</v>
      </c>
      <c r="D2" s="10">
        <f>+B2+10</f>
        <v>42196</v>
      </c>
      <c r="E2" s="11">
        <f>+ROUND((D2+1-B2)/14,6)</f>
        <v>0.78571400000000002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42197</v>
      </c>
      <c r="C3" s="17" t="s">
        <v>4</v>
      </c>
      <c r="D3" s="18">
        <f t="shared" ref="D3:D27" si="1">+B3+13</f>
        <v>42210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42211</v>
      </c>
      <c r="C4" s="9" t="s">
        <v>4</v>
      </c>
      <c r="D4" s="10">
        <f t="shared" si="1"/>
        <v>42224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42225</v>
      </c>
      <c r="C5" s="17" t="s">
        <v>4</v>
      </c>
      <c r="D5" s="18">
        <f t="shared" si="1"/>
        <v>42238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42239</v>
      </c>
      <c r="C6" s="9" t="s">
        <v>4</v>
      </c>
      <c r="D6" s="10">
        <f t="shared" si="1"/>
        <v>42252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42253</v>
      </c>
      <c r="C7" s="17" t="s">
        <v>4</v>
      </c>
      <c r="D7" s="18">
        <f t="shared" si="1"/>
        <v>42266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42267</v>
      </c>
      <c r="C8" s="9" t="s">
        <v>4</v>
      </c>
      <c r="D8" s="10">
        <f t="shared" si="1"/>
        <v>42280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42281</v>
      </c>
      <c r="C9" s="17" t="s">
        <v>4</v>
      </c>
      <c r="D9" s="18">
        <f t="shared" si="1"/>
        <v>42294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42295</v>
      </c>
      <c r="C10" s="9" t="s">
        <v>4</v>
      </c>
      <c r="D10" s="10">
        <f t="shared" si="1"/>
        <v>42308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42309</v>
      </c>
      <c r="C11" s="17" t="s">
        <v>4</v>
      </c>
      <c r="D11" s="18">
        <f t="shared" si="1"/>
        <v>42322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42323</v>
      </c>
      <c r="C12" s="9" t="s">
        <v>4</v>
      </c>
      <c r="D12" s="10">
        <f t="shared" si="1"/>
        <v>42336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42337</v>
      </c>
      <c r="C13" s="17" t="s">
        <v>4</v>
      </c>
      <c r="D13" s="18">
        <f t="shared" si="1"/>
        <v>42350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42351</v>
      </c>
      <c r="C14" s="9" t="s">
        <v>4</v>
      </c>
      <c r="D14" s="10">
        <f t="shared" si="1"/>
        <v>42364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42365</v>
      </c>
      <c r="C15" s="17" t="s">
        <v>4</v>
      </c>
      <c r="D15" s="18">
        <f t="shared" si="1"/>
        <v>42378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42365</v>
      </c>
      <c r="J15" s="9" t="s">
        <v>4</v>
      </c>
      <c r="K15" s="15">
        <f>+I15+4</f>
        <v>42369</v>
      </c>
      <c r="L15">
        <f>ROUND((K15-I15+1)/14,6)</f>
        <v>0.35714299999999999</v>
      </c>
    </row>
    <row r="16" spans="1:12" x14ac:dyDescent="0.2">
      <c r="B16" s="8">
        <f t="shared" si="0"/>
        <v>42379</v>
      </c>
      <c r="C16" s="9" t="s">
        <v>4</v>
      </c>
      <c r="D16" s="10">
        <f t="shared" si="1"/>
        <v>42392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42370</v>
      </c>
      <c r="J16" s="9" t="s">
        <v>4</v>
      </c>
      <c r="K16" s="15">
        <f>+D15</f>
        <v>42378</v>
      </c>
      <c r="L16">
        <f>ROUND((K16-I16+1)/14,6)</f>
        <v>0.64285700000000001</v>
      </c>
    </row>
    <row r="17" spans="1:11" x14ac:dyDescent="0.2">
      <c r="B17" s="16">
        <f t="shared" si="0"/>
        <v>42393</v>
      </c>
      <c r="C17" s="17" t="s">
        <v>4</v>
      </c>
      <c r="D17" s="18">
        <f t="shared" si="1"/>
        <v>42406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42407</v>
      </c>
      <c r="C18" s="9" t="s">
        <v>4</v>
      </c>
      <c r="D18" s="10">
        <f t="shared" si="1"/>
        <v>42420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42421</v>
      </c>
      <c r="C19" s="17" t="s">
        <v>4</v>
      </c>
      <c r="D19" s="18">
        <f>+B19+13</f>
        <v>42434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42435</v>
      </c>
      <c r="C20" s="9" t="s">
        <v>4</v>
      </c>
      <c r="D20" s="10">
        <f t="shared" si="1"/>
        <v>42448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42449</v>
      </c>
      <c r="C21" s="17" t="s">
        <v>4</v>
      </c>
      <c r="D21" s="18">
        <f t="shared" si="1"/>
        <v>42462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42463</v>
      </c>
      <c r="C22" s="9" t="s">
        <v>4</v>
      </c>
      <c r="D22" s="10">
        <f t="shared" si="1"/>
        <v>42476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42477</v>
      </c>
      <c r="C23" s="17" t="s">
        <v>4</v>
      </c>
      <c r="D23" s="18">
        <f t="shared" si="1"/>
        <v>42490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42491</v>
      </c>
      <c r="C24" s="9" t="s">
        <v>4</v>
      </c>
      <c r="D24" s="10">
        <f t="shared" si="1"/>
        <v>42504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42505</v>
      </c>
      <c r="C25" s="17" t="s">
        <v>4</v>
      </c>
      <c r="D25" s="18">
        <f t="shared" si="1"/>
        <v>42518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42519</v>
      </c>
      <c r="C26" s="9" t="s">
        <v>4</v>
      </c>
      <c r="D26" s="10">
        <f t="shared" si="1"/>
        <v>42532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42533</v>
      </c>
      <c r="C27" s="17" t="s">
        <v>4</v>
      </c>
      <c r="D27" s="18">
        <f t="shared" si="1"/>
        <v>42546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42547</v>
      </c>
      <c r="C28" s="9" t="s">
        <v>4</v>
      </c>
      <c r="D28" s="10">
        <v>42551</v>
      </c>
      <c r="E28" s="19">
        <f>+ROUND((D28+1-B28)/14,6)</f>
        <v>0.35714299999999999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26.142856999999999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42186</v>
      </c>
      <c r="C33" s="27" t="s">
        <v>4</v>
      </c>
      <c r="D33" s="15">
        <f>+K15</f>
        <v>42369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42370</v>
      </c>
      <c r="C34" s="27" t="s">
        <v>4</v>
      </c>
      <c r="D34" s="15">
        <f>+D28</f>
        <v>42551</v>
      </c>
      <c r="E34" s="11">
        <f>+(D34-B34+1)/14</f>
        <v>13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26.142857142857142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42186</v>
      </c>
      <c r="C37" s="27" t="s">
        <v>4</v>
      </c>
      <c r="D37" s="15">
        <f>B37+30</f>
        <v>42216</v>
      </c>
      <c r="E37" s="11">
        <f t="shared" ref="E37:E48" si="4">+(D37-B37+1)/14</f>
        <v>2.2142857142857144</v>
      </c>
      <c r="H37" s="9"/>
      <c r="I37" s="13">
        <f>+B37</f>
        <v>42186</v>
      </c>
      <c r="J37" s="9" t="s">
        <v>4</v>
      </c>
      <c r="K37" s="15">
        <f>+D48</f>
        <v>42551</v>
      </c>
      <c r="L37" s="11">
        <f t="shared" ref="L37:L48" si="5">+(K37-I37+1)/14</f>
        <v>26.142857142857142</v>
      </c>
    </row>
    <row r="38" spans="1:12" x14ac:dyDescent="0.2">
      <c r="B38" s="13">
        <f t="shared" ref="B38:B48" si="6">+B37</f>
        <v>42186</v>
      </c>
      <c r="C38" s="27" t="s">
        <v>4</v>
      </c>
      <c r="D38" s="15">
        <f>+B38+61</f>
        <v>42247</v>
      </c>
      <c r="E38" s="11">
        <f t="shared" si="4"/>
        <v>4.4285714285714288</v>
      </c>
      <c r="H38" s="9"/>
      <c r="I38" s="13">
        <f>+I37+31</f>
        <v>42217</v>
      </c>
      <c r="J38" s="9" t="s">
        <v>4</v>
      </c>
      <c r="K38" s="15">
        <f t="shared" ref="K38:K48" si="7">+K37</f>
        <v>42551</v>
      </c>
      <c r="L38" s="11">
        <f t="shared" si="5"/>
        <v>23.928571428571427</v>
      </c>
    </row>
    <row r="39" spans="1:12" x14ac:dyDescent="0.2">
      <c r="B39" s="13">
        <f t="shared" si="6"/>
        <v>42186</v>
      </c>
      <c r="C39" s="27" t="s">
        <v>4</v>
      </c>
      <c r="D39" s="15">
        <f>+B39+91</f>
        <v>42277</v>
      </c>
      <c r="E39" s="11">
        <f t="shared" si="4"/>
        <v>6.5714285714285712</v>
      </c>
      <c r="H39" s="9"/>
      <c r="I39" s="13">
        <f>+I38+31</f>
        <v>42248</v>
      </c>
      <c r="J39" s="9" t="s">
        <v>4</v>
      </c>
      <c r="K39" s="15">
        <f t="shared" si="7"/>
        <v>42551</v>
      </c>
      <c r="L39" s="11">
        <f t="shared" si="5"/>
        <v>21.714285714285715</v>
      </c>
    </row>
    <row r="40" spans="1:12" x14ac:dyDescent="0.2">
      <c r="B40" s="13">
        <f t="shared" si="6"/>
        <v>42186</v>
      </c>
      <c r="C40" s="27" t="s">
        <v>4</v>
      </c>
      <c r="D40" s="15">
        <f>+B40+122</f>
        <v>42308</v>
      </c>
      <c r="E40" s="11">
        <f t="shared" si="4"/>
        <v>8.7857142857142865</v>
      </c>
      <c r="H40" s="9"/>
      <c r="I40" s="13">
        <f>+I39+30</f>
        <v>42278</v>
      </c>
      <c r="J40" s="9" t="s">
        <v>4</v>
      </c>
      <c r="K40" s="15">
        <f t="shared" si="7"/>
        <v>42551</v>
      </c>
      <c r="L40" s="11">
        <f t="shared" si="5"/>
        <v>19.571428571428573</v>
      </c>
    </row>
    <row r="41" spans="1:12" x14ac:dyDescent="0.2">
      <c r="B41" s="13">
        <f t="shared" si="6"/>
        <v>42186</v>
      </c>
      <c r="C41" s="27" t="s">
        <v>4</v>
      </c>
      <c r="D41" s="15">
        <f>+B41+152</f>
        <v>42338</v>
      </c>
      <c r="E41" s="11">
        <f t="shared" si="4"/>
        <v>10.928571428571429</v>
      </c>
      <c r="H41" s="9"/>
      <c r="I41" s="13">
        <f>+I40+31</f>
        <v>42309</v>
      </c>
      <c r="J41" s="9" t="s">
        <v>4</v>
      </c>
      <c r="K41" s="15">
        <f t="shared" si="7"/>
        <v>42551</v>
      </c>
      <c r="L41" s="11">
        <f t="shared" si="5"/>
        <v>17.357142857142858</v>
      </c>
    </row>
    <row r="42" spans="1:12" x14ac:dyDescent="0.2">
      <c r="B42" s="13">
        <f t="shared" si="6"/>
        <v>42186</v>
      </c>
      <c r="C42" s="27" t="s">
        <v>4</v>
      </c>
      <c r="D42" s="15">
        <f>+B42+183</f>
        <v>42369</v>
      </c>
      <c r="E42" s="11">
        <f t="shared" si="4"/>
        <v>13.142857142857142</v>
      </c>
      <c r="H42" s="9"/>
      <c r="I42" s="13">
        <f>+I41+30</f>
        <v>42339</v>
      </c>
      <c r="J42" s="9" t="s">
        <v>4</v>
      </c>
      <c r="K42" s="15">
        <f t="shared" si="7"/>
        <v>42551</v>
      </c>
      <c r="L42" s="11">
        <f t="shared" si="5"/>
        <v>15.214285714285714</v>
      </c>
    </row>
    <row r="43" spans="1:12" x14ac:dyDescent="0.2">
      <c r="B43" s="13">
        <f t="shared" si="6"/>
        <v>42186</v>
      </c>
      <c r="C43" s="27" t="s">
        <v>4</v>
      </c>
      <c r="D43" s="15">
        <f>+B43+214</f>
        <v>42400</v>
      </c>
      <c r="E43" s="11">
        <f t="shared" si="4"/>
        <v>15.357142857142858</v>
      </c>
      <c r="I43" s="13">
        <f>+I42+31</f>
        <v>42370</v>
      </c>
      <c r="J43" s="9" t="s">
        <v>4</v>
      </c>
      <c r="K43" s="15">
        <f t="shared" si="7"/>
        <v>42551</v>
      </c>
      <c r="L43" s="11">
        <f t="shared" si="5"/>
        <v>13</v>
      </c>
    </row>
    <row r="44" spans="1:12" x14ac:dyDescent="0.2">
      <c r="B44" s="13">
        <f t="shared" si="6"/>
        <v>42186</v>
      </c>
      <c r="C44" s="27" t="s">
        <v>4</v>
      </c>
      <c r="D44" s="15">
        <f>+B44+243</f>
        <v>42429</v>
      </c>
      <c r="E44" s="11">
        <f t="shared" si="4"/>
        <v>17.428571428571427</v>
      </c>
      <c r="I44" s="13">
        <f>+I43+31</f>
        <v>42401</v>
      </c>
      <c r="J44" s="9" t="s">
        <v>4</v>
      </c>
      <c r="K44" s="15">
        <f t="shared" si="7"/>
        <v>42551</v>
      </c>
      <c r="L44" s="11">
        <f t="shared" si="5"/>
        <v>10.785714285714286</v>
      </c>
    </row>
    <row r="45" spans="1:12" x14ac:dyDescent="0.2">
      <c r="B45" s="13">
        <f t="shared" si="6"/>
        <v>42186</v>
      </c>
      <c r="C45" s="27" t="s">
        <v>4</v>
      </c>
      <c r="D45" s="15">
        <f>+B45+274</f>
        <v>42460</v>
      </c>
      <c r="E45" s="11">
        <f t="shared" si="4"/>
        <v>19.642857142857142</v>
      </c>
      <c r="I45" s="13">
        <f>+I44+29</f>
        <v>42430</v>
      </c>
      <c r="J45" s="9" t="s">
        <v>4</v>
      </c>
      <c r="K45" s="15">
        <f t="shared" si="7"/>
        <v>42551</v>
      </c>
      <c r="L45" s="11">
        <f t="shared" si="5"/>
        <v>8.7142857142857135</v>
      </c>
    </row>
    <row r="46" spans="1:12" x14ac:dyDescent="0.2">
      <c r="B46" s="13">
        <f t="shared" si="6"/>
        <v>42186</v>
      </c>
      <c r="C46" s="27" t="s">
        <v>4</v>
      </c>
      <c r="D46" s="15">
        <f>+B46+304</f>
        <v>42490</v>
      </c>
      <c r="E46" s="11">
        <f t="shared" si="4"/>
        <v>21.785714285714285</v>
      </c>
      <c r="I46" s="13">
        <f>+I45+31</f>
        <v>42461</v>
      </c>
      <c r="J46" s="9" t="s">
        <v>4</v>
      </c>
      <c r="K46" s="15">
        <f t="shared" si="7"/>
        <v>42551</v>
      </c>
      <c r="L46" s="11">
        <f t="shared" si="5"/>
        <v>6.5</v>
      </c>
    </row>
    <row r="47" spans="1:12" x14ac:dyDescent="0.2">
      <c r="B47" s="13">
        <f t="shared" si="6"/>
        <v>42186</v>
      </c>
      <c r="C47" s="27" t="s">
        <v>4</v>
      </c>
      <c r="D47" s="15">
        <f>+B47+335</f>
        <v>42521</v>
      </c>
      <c r="E47" s="11">
        <f t="shared" si="4"/>
        <v>24</v>
      </c>
      <c r="I47" s="13">
        <f>+I46+30</f>
        <v>42491</v>
      </c>
      <c r="J47" s="9" t="s">
        <v>4</v>
      </c>
      <c r="K47" s="15">
        <f t="shared" si="7"/>
        <v>42551</v>
      </c>
      <c r="L47" s="11">
        <f t="shared" si="5"/>
        <v>4.3571428571428568</v>
      </c>
    </row>
    <row r="48" spans="1:12" x14ac:dyDescent="0.2">
      <c r="B48" s="13">
        <f t="shared" si="6"/>
        <v>42186</v>
      </c>
      <c r="C48" s="27" t="s">
        <v>4</v>
      </c>
      <c r="D48" s="15">
        <f>+B48+365</f>
        <v>42551</v>
      </c>
      <c r="E48" s="11">
        <f t="shared" si="4"/>
        <v>26.142857142857142</v>
      </c>
      <c r="I48" s="13">
        <f>+I47+31</f>
        <v>42522</v>
      </c>
      <c r="J48" s="9" t="s">
        <v>4</v>
      </c>
      <c r="K48" s="15">
        <f t="shared" si="7"/>
        <v>42551</v>
      </c>
      <c r="L48" s="11">
        <f t="shared" si="5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8BEF3-A75A-494A-9F08-DA9581AB6E89}">
  <dimension ref="A1:L49"/>
  <sheetViews>
    <sheetView topLeftCell="A4" workbookViewId="0">
      <selection activeCell="E3" sqref="E3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5703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41821</v>
      </c>
      <c r="C2" s="9" t="s">
        <v>4</v>
      </c>
      <c r="D2" s="10">
        <f>+B2+11</f>
        <v>41832</v>
      </c>
      <c r="E2" s="11">
        <f>+ROUND((D2+1-B2)/14,6)</f>
        <v>0.85714299999999999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41833</v>
      </c>
      <c r="C3" s="17" t="s">
        <v>4</v>
      </c>
      <c r="D3" s="18">
        <f t="shared" ref="D3:D27" si="1">+B3+13</f>
        <v>41846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41847</v>
      </c>
      <c r="C4" s="9" t="s">
        <v>4</v>
      </c>
      <c r="D4" s="10">
        <f t="shared" si="1"/>
        <v>41860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41861</v>
      </c>
      <c r="C5" s="17" t="s">
        <v>4</v>
      </c>
      <c r="D5" s="18">
        <f t="shared" si="1"/>
        <v>41874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41875</v>
      </c>
      <c r="C6" s="9" t="s">
        <v>4</v>
      </c>
      <c r="D6" s="10">
        <f t="shared" si="1"/>
        <v>41888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41889</v>
      </c>
      <c r="C7" s="17" t="s">
        <v>4</v>
      </c>
      <c r="D7" s="18">
        <f t="shared" si="1"/>
        <v>41902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41903</v>
      </c>
      <c r="C8" s="9" t="s">
        <v>4</v>
      </c>
      <c r="D8" s="10">
        <f t="shared" si="1"/>
        <v>41916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41917</v>
      </c>
      <c r="C9" s="17" t="s">
        <v>4</v>
      </c>
      <c r="D9" s="18">
        <f t="shared" si="1"/>
        <v>41930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41931</v>
      </c>
      <c r="C10" s="9" t="s">
        <v>4</v>
      </c>
      <c r="D10" s="10">
        <f t="shared" si="1"/>
        <v>41944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41945</v>
      </c>
      <c r="C11" s="17" t="s">
        <v>4</v>
      </c>
      <c r="D11" s="18">
        <f t="shared" si="1"/>
        <v>41958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41959</v>
      </c>
      <c r="C12" s="9" t="s">
        <v>4</v>
      </c>
      <c r="D12" s="10">
        <f t="shared" si="1"/>
        <v>41972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41973</v>
      </c>
      <c r="C13" s="17" t="s">
        <v>4</v>
      </c>
      <c r="D13" s="18">
        <f t="shared" si="1"/>
        <v>41986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41987</v>
      </c>
      <c r="C14" s="9" t="s">
        <v>4</v>
      </c>
      <c r="D14" s="10">
        <f t="shared" si="1"/>
        <v>42000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42001</v>
      </c>
      <c r="C15" s="17" t="s">
        <v>4</v>
      </c>
      <c r="D15" s="18">
        <f t="shared" si="1"/>
        <v>42014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42001</v>
      </c>
      <c r="J15" s="9" t="s">
        <v>4</v>
      </c>
      <c r="K15" s="15">
        <f>+I15+3</f>
        <v>42004</v>
      </c>
      <c r="L15">
        <f>ROUND((K15-I15+1)/14,6)</f>
        <v>0.28571400000000002</v>
      </c>
    </row>
    <row r="16" spans="1:12" x14ac:dyDescent="0.2">
      <c r="B16" s="8">
        <f t="shared" si="0"/>
        <v>42015</v>
      </c>
      <c r="C16" s="9" t="s">
        <v>4</v>
      </c>
      <c r="D16" s="10">
        <f t="shared" si="1"/>
        <v>42028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42005</v>
      </c>
      <c r="J16" s="9" t="s">
        <v>4</v>
      </c>
      <c r="K16" s="15">
        <f>+D15</f>
        <v>42014</v>
      </c>
      <c r="L16">
        <f>ROUND((K16-I16+1)/14,6)</f>
        <v>0.71428599999999998</v>
      </c>
    </row>
    <row r="17" spans="1:11" x14ac:dyDescent="0.2">
      <c r="B17" s="16">
        <f t="shared" si="0"/>
        <v>42029</v>
      </c>
      <c r="C17" s="17" t="s">
        <v>4</v>
      </c>
      <c r="D17" s="18">
        <f t="shared" si="1"/>
        <v>42042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42043</v>
      </c>
      <c r="C18" s="9" t="s">
        <v>4</v>
      </c>
      <c r="D18" s="10">
        <f t="shared" si="1"/>
        <v>42056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42057</v>
      </c>
      <c r="C19" s="17" t="s">
        <v>4</v>
      </c>
      <c r="D19" s="18">
        <f>+B19+13</f>
        <v>42070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42071</v>
      </c>
      <c r="C20" s="9" t="s">
        <v>4</v>
      </c>
      <c r="D20" s="10">
        <f t="shared" si="1"/>
        <v>42084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42085</v>
      </c>
      <c r="C21" s="17" t="s">
        <v>4</v>
      </c>
      <c r="D21" s="18">
        <f t="shared" si="1"/>
        <v>42098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42099</v>
      </c>
      <c r="C22" s="9" t="s">
        <v>4</v>
      </c>
      <c r="D22" s="10">
        <f t="shared" si="1"/>
        <v>42112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42113</v>
      </c>
      <c r="C23" s="17" t="s">
        <v>4</v>
      </c>
      <c r="D23" s="18">
        <f t="shared" si="1"/>
        <v>42126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42127</v>
      </c>
      <c r="C24" s="9" t="s">
        <v>4</v>
      </c>
      <c r="D24" s="10">
        <f t="shared" si="1"/>
        <v>42140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42141</v>
      </c>
      <c r="C25" s="17" t="s">
        <v>4</v>
      </c>
      <c r="D25" s="18">
        <f t="shared" si="1"/>
        <v>42154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42155</v>
      </c>
      <c r="C26" s="9" t="s">
        <v>4</v>
      </c>
      <c r="D26" s="10">
        <f t="shared" si="1"/>
        <v>42168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42169</v>
      </c>
      <c r="C27" s="17" t="s">
        <v>4</v>
      </c>
      <c r="D27" s="18">
        <f t="shared" si="1"/>
        <v>42182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42183</v>
      </c>
      <c r="C28" s="9" t="s">
        <v>4</v>
      </c>
      <c r="D28" s="10">
        <v>42185</v>
      </c>
      <c r="E28" s="19">
        <f>+ROUND((D28+1-B28)/14,6)</f>
        <v>0.214286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26.071429000000002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41821</v>
      </c>
      <c r="C33" s="27" t="s">
        <v>4</v>
      </c>
      <c r="D33" s="15">
        <f>+K15</f>
        <v>42004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42005</v>
      </c>
      <c r="C34" s="27" t="s">
        <v>4</v>
      </c>
      <c r="D34" s="15">
        <f>+D28</f>
        <v>42185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41821</v>
      </c>
      <c r="C37" s="27" t="s">
        <v>4</v>
      </c>
      <c r="D37" s="15">
        <f>B37+30</f>
        <v>41851</v>
      </c>
      <c r="E37" s="11">
        <f t="shared" ref="E37:E48" si="4">+(D37-B37+1)/14</f>
        <v>2.2142857142857144</v>
      </c>
      <c r="H37" s="9"/>
      <c r="I37" s="13">
        <f>+B37</f>
        <v>41821</v>
      </c>
      <c r="J37" s="9" t="s">
        <v>4</v>
      </c>
      <c r="K37" s="15">
        <f>+D48</f>
        <v>42185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41821</v>
      </c>
      <c r="C38" s="27" t="s">
        <v>4</v>
      </c>
      <c r="D38" s="15">
        <f>+B38+61</f>
        <v>41882</v>
      </c>
      <c r="E38" s="11">
        <f t="shared" si="4"/>
        <v>4.4285714285714288</v>
      </c>
      <c r="H38" s="9"/>
      <c r="I38" s="13">
        <f>+I37+31</f>
        <v>41852</v>
      </c>
      <c r="J38" s="9" t="s">
        <v>4</v>
      </c>
      <c r="K38" s="15">
        <f t="shared" ref="K38:K48" si="7">+K37</f>
        <v>42185</v>
      </c>
      <c r="L38" s="11">
        <f t="shared" si="5"/>
        <v>23.857142857142858</v>
      </c>
    </row>
    <row r="39" spans="1:12" x14ac:dyDescent="0.2">
      <c r="B39" s="13">
        <f t="shared" si="6"/>
        <v>41821</v>
      </c>
      <c r="C39" s="27" t="s">
        <v>4</v>
      </c>
      <c r="D39" s="15">
        <f>+B39+91</f>
        <v>41912</v>
      </c>
      <c r="E39" s="11">
        <f t="shared" si="4"/>
        <v>6.5714285714285712</v>
      </c>
      <c r="H39" s="9"/>
      <c r="I39" s="13">
        <f>+I38+31</f>
        <v>41883</v>
      </c>
      <c r="J39" s="9" t="s">
        <v>4</v>
      </c>
      <c r="K39" s="15">
        <f t="shared" si="7"/>
        <v>42185</v>
      </c>
      <c r="L39" s="11">
        <f t="shared" si="5"/>
        <v>21.642857142857142</v>
      </c>
    </row>
    <row r="40" spans="1:12" x14ac:dyDescent="0.2">
      <c r="B40" s="13">
        <f t="shared" si="6"/>
        <v>41821</v>
      </c>
      <c r="C40" s="27" t="s">
        <v>4</v>
      </c>
      <c r="D40" s="15">
        <f>+B40+122</f>
        <v>41943</v>
      </c>
      <c r="E40" s="11">
        <f t="shared" si="4"/>
        <v>8.7857142857142865</v>
      </c>
      <c r="H40" s="9"/>
      <c r="I40" s="13">
        <f>+I39+30</f>
        <v>41913</v>
      </c>
      <c r="J40" s="9" t="s">
        <v>4</v>
      </c>
      <c r="K40" s="15">
        <f t="shared" si="7"/>
        <v>42185</v>
      </c>
      <c r="L40" s="11">
        <f t="shared" si="5"/>
        <v>19.5</v>
      </c>
    </row>
    <row r="41" spans="1:12" x14ac:dyDescent="0.2">
      <c r="B41" s="13">
        <f t="shared" si="6"/>
        <v>41821</v>
      </c>
      <c r="C41" s="27" t="s">
        <v>4</v>
      </c>
      <c r="D41" s="15">
        <f>+B41+152</f>
        <v>41973</v>
      </c>
      <c r="E41" s="11">
        <f t="shared" si="4"/>
        <v>10.928571428571429</v>
      </c>
      <c r="H41" s="9"/>
      <c r="I41" s="13">
        <f>+I40+31</f>
        <v>41944</v>
      </c>
      <c r="J41" s="9" t="s">
        <v>4</v>
      </c>
      <c r="K41" s="15">
        <f t="shared" si="7"/>
        <v>42185</v>
      </c>
      <c r="L41" s="11">
        <f t="shared" si="5"/>
        <v>17.285714285714285</v>
      </c>
    </row>
    <row r="42" spans="1:12" x14ac:dyDescent="0.2">
      <c r="B42" s="13">
        <f t="shared" si="6"/>
        <v>41821</v>
      </c>
      <c r="C42" s="27" t="s">
        <v>4</v>
      </c>
      <c r="D42" s="15">
        <f>+B42+183</f>
        <v>42004</v>
      </c>
      <c r="E42" s="11">
        <f t="shared" si="4"/>
        <v>13.142857142857142</v>
      </c>
      <c r="H42" s="9"/>
      <c r="I42" s="13">
        <f>+I41+30</f>
        <v>41974</v>
      </c>
      <c r="J42" s="9" t="s">
        <v>4</v>
      </c>
      <c r="K42" s="15">
        <f t="shared" si="7"/>
        <v>42185</v>
      </c>
      <c r="L42" s="11">
        <f t="shared" si="5"/>
        <v>15.142857142857142</v>
      </c>
    </row>
    <row r="43" spans="1:12" x14ac:dyDescent="0.2">
      <c r="B43" s="13">
        <f t="shared" si="6"/>
        <v>41821</v>
      </c>
      <c r="C43" s="27" t="s">
        <v>4</v>
      </c>
      <c r="D43" s="15">
        <f>+B43+214</f>
        <v>42035</v>
      </c>
      <c r="E43" s="11">
        <f t="shared" si="4"/>
        <v>15.357142857142858</v>
      </c>
      <c r="I43" s="13">
        <f>+I42+31</f>
        <v>42005</v>
      </c>
      <c r="J43" s="9" t="s">
        <v>4</v>
      </c>
      <c r="K43" s="15">
        <f t="shared" si="7"/>
        <v>42185</v>
      </c>
      <c r="L43" s="11">
        <f t="shared" si="5"/>
        <v>12.928571428571429</v>
      </c>
    </row>
    <row r="44" spans="1:12" x14ac:dyDescent="0.2">
      <c r="B44" s="13">
        <f t="shared" si="6"/>
        <v>41821</v>
      </c>
      <c r="C44" s="27" t="s">
        <v>4</v>
      </c>
      <c r="D44" s="15">
        <f>+B44+242</f>
        <v>42063</v>
      </c>
      <c r="E44" s="11">
        <f t="shared" si="4"/>
        <v>17.357142857142858</v>
      </c>
      <c r="I44" s="13">
        <f>+I43+31</f>
        <v>42036</v>
      </c>
      <c r="J44" s="9" t="s">
        <v>4</v>
      </c>
      <c r="K44" s="15">
        <f t="shared" si="7"/>
        <v>42185</v>
      </c>
      <c r="L44" s="11">
        <f t="shared" si="5"/>
        <v>10.714285714285714</v>
      </c>
    </row>
    <row r="45" spans="1:12" x14ac:dyDescent="0.2">
      <c r="B45" s="13">
        <f t="shared" si="6"/>
        <v>41821</v>
      </c>
      <c r="C45" s="27" t="s">
        <v>4</v>
      </c>
      <c r="D45" s="15">
        <f>+B45+273</f>
        <v>42094</v>
      </c>
      <c r="E45" s="11">
        <f t="shared" si="4"/>
        <v>19.571428571428573</v>
      </c>
      <c r="I45" s="13">
        <f>+I44+28</f>
        <v>42064</v>
      </c>
      <c r="J45" s="9" t="s">
        <v>4</v>
      </c>
      <c r="K45" s="15">
        <f t="shared" si="7"/>
        <v>42185</v>
      </c>
      <c r="L45" s="11">
        <f t="shared" si="5"/>
        <v>8.7142857142857135</v>
      </c>
    </row>
    <row r="46" spans="1:12" x14ac:dyDescent="0.2">
      <c r="B46" s="13">
        <f t="shared" si="6"/>
        <v>41821</v>
      </c>
      <c r="C46" s="27" t="s">
        <v>4</v>
      </c>
      <c r="D46" s="15">
        <f>+B46+303</f>
        <v>42124</v>
      </c>
      <c r="E46" s="11">
        <f t="shared" si="4"/>
        <v>21.714285714285715</v>
      </c>
      <c r="I46" s="13">
        <f>+I45+31</f>
        <v>42095</v>
      </c>
      <c r="J46" s="9" t="s">
        <v>4</v>
      </c>
      <c r="K46" s="15">
        <f t="shared" si="7"/>
        <v>42185</v>
      </c>
      <c r="L46" s="11">
        <f t="shared" si="5"/>
        <v>6.5</v>
      </c>
    </row>
    <row r="47" spans="1:12" x14ac:dyDescent="0.2">
      <c r="B47" s="13">
        <f t="shared" si="6"/>
        <v>41821</v>
      </c>
      <c r="C47" s="27" t="s">
        <v>4</v>
      </c>
      <c r="D47" s="15">
        <f>+B47+334</f>
        <v>42155</v>
      </c>
      <c r="E47" s="11">
        <f t="shared" si="4"/>
        <v>23.928571428571427</v>
      </c>
      <c r="I47" s="13">
        <f>+I46+30</f>
        <v>42125</v>
      </c>
      <c r="J47" s="9" t="s">
        <v>4</v>
      </c>
      <c r="K47" s="15">
        <f t="shared" si="7"/>
        <v>42185</v>
      </c>
      <c r="L47" s="11">
        <f t="shared" si="5"/>
        <v>4.3571428571428568</v>
      </c>
    </row>
    <row r="48" spans="1:12" x14ac:dyDescent="0.2">
      <c r="B48" s="13">
        <f t="shared" si="6"/>
        <v>41821</v>
      </c>
      <c r="C48" s="27" t="s">
        <v>4</v>
      </c>
      <c r="D48" s="15">
        <f>+B48+364</f>
        <v>42185</v>
      </c>
      <c r="E48" s="11">
        <f t="shared" si="4"/>
        <v>26.071428571428573</v>
      </c>
      <c r="I48" s="13">
        <f>+I47+31</f>
        <v>42156</v>
      </c>
      <c r="J48" s="9" t="s">
        <v>4</v>
      </c>
      <c r="K48" s="15">
        <f t="shared" si="7"/>
        <v>42185</v>
      </c>
      <c r="L48" s="11">
        <f t="shared" si="5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E9BFC-A14E-4E57-92CE-36BE68506D10}">
  <dimension ref="A1:L49"/>
  <sheetViews>
    <sheetView workbookViewId="0">
      <selection activeCell="L16" sqref="L16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5703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41456</v>
      </c>
      <c r="C2" s="9" t="s">
        <v>4</v>
      </c>
      <c r="D2" s="10">
        <f>+B2+12</f>
        <v>41468</v>
      </c>
      <c r="E2" s="11">
        <f>+ROUND((D2+1-B2)/14,6)</f>
        <v>0.92857100000000004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41469</v>
      </c>
      <c r="C3" s="17" t="s">
        <v>4</v>
      </c>
      <c r="D3" s="18">
        <f t="shared" ref="D3:D27" si="1">+B3+13</f>
        <v>41482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41483</v>
      </c>
      <c r="C4" s="9" t="s">
        <v>4</v>
      </c>
      <c r="D4" s="10">
        <f t="shared" si="1"/>
        <v>41496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41497</v>
      </c>
      <c r="C5" s="17" t="s">
        <v>4</v>
      </c>
      <c r="D5" s="18">
        <f t="shared" si="1"/>
        <v>41510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41511</v>
      </c>
      <c r="C6" s="9" t="s">
        <v>4</v>
      </c>
      <c r="D6" s="10">
        <f t="shared" si="1"/>
        <v>41524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41525</v>
      </c>
      <c r="C7" s="17" t="s">
        <v>4</v>
      </c>
      <c r="D7" s="18">
        <f t="shared" si="1"/>
        <v>41538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41539</v>
      </c>
      <c r="C8" s="9" t="s">
        <v>4</v>
      </c>
      <c r="D8" s="10">
        <f t="shared" si="1"/>
        <v>41552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41553</v>
      </c>
      <c r="C9" s="17" t="s">
        <v>4</v>
      </c>
      <c r="D9" s="18">
        <f t="shared" si="1"/>
        <v>41566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41567</v>
      </c>
      <c r="C10" s="9" t="s">
        <v>4</v>
      </c>
      <c r="D10" s="10">
        <f t="shared" si="1"/>
        <v>41580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41581</v>
      </c>
      <c r="C11" s="17" t="s">
        <v>4</v>
      </c>
      <c r="D11" s="18">
        <f t="shared" si="1"/>
        <v>41594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41595</v>
      </c>
      <c r="C12" s="9" t="s">
        <v>4</v>
      </c>
      <c r="D12" s="10">
        <f t="shared" si="1"/>
        <v>41608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41609</v>
      </c>
      <c r="C13" s="17" t="s">
        <v>4</v>
      </c>
      <c r="D13" s="18">
        <f t="shared" si="1"/>
        <v>41622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41623</v>
      </c>
      <c r="C14" s="9" t="s">
        <v>4</v>
      </c>
      <c r="D14" s="10">
        <f t="shared" si="1"/>
        <v>41636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41637</v>
      </c>
      <c r="C15" s="17" t="s">
        <v>4</v>
      </c>
      <c r="D15" s="18">
        <f t="shared" si="1"/>
        <v>41650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41637</v>
      </c>
      <c r="J15" s="9" t="s">
        <v>4</v>
      </c>
      <c r="K15" s="15">
        <f>+I15+2</f>
        <v>41639</v>
      </c>
      <c r="L15">
        <f>ROUND((K15-I15+1)/14,6)</f>
        <v>0.214286</v>
      </c>
    </row>
    <row r="16" spans="1:12" x14ac:dyDescent="0.2">
      <c r="B16" s="8">
        <f t="shared" si="0"/>
        <v>41651</v>
      </c>
      <c r="C16" s="9" t="s">
        <v>4</v>
      </c>
      <c r="D16" s="10">
        <f t="shared" si="1"/>
        <v>41664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41640</v>
      </c>
      <c r="J16" s="9" t="s">
        <v>4</v>
      </c>
      <c r="K16" s="15">
        <f>+D15</f>
        <v>41650</v>
      </c>
      <c r="L16">
        <f>ROUND((K16-I16+1)/14,6)</f>
        <v>0.78571400000000002</v>
      </c>
    </row>
    <row r="17" spans="1:11" x14ac:dyDescent="0.2">
      <c r="B17" s="16">
        <f t="shared" si="0"/>
        <v>41665</v>
      </c>
      <c r="C17" s="17" t="s">
        <v>4</v>
      </c>
      <c r="D17" s="18">
        <f t="shared" si="1"/>
        <v>41678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41679</v>
      </c>
      <c r="C18" s="9" t="s">
        <v>4</v>
      </c>
      <c r="D18" s="10">
        <f t="shared" si="1"/>
        <v>41692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41693</v>
      </c>
      <c r="C19" s="17" t="s">
        <v>4</v>
      </c>
      <c r="D19" s="18">
        <f>+B19+13</f>
        <v>41706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41707</v>
      </c>
      <c r="C20" s="9" t="s">
        <v>4</v>
      </c>
      <c r="D20" s="10">
        <f t="shared" si="1"/>
        <v>41720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41721</v>
      </c>
      <c r="C21" s="17" t="s">
        <v>4</v>
      </c>
      <c r="D21" s="18">
        <f t="shared" si="1"/>
        <v>41734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41735</v>
      </c>
      <c r="C22" s="9" t="s">
        <v>4</v>
      </c>
      <c r="D22" s="10">
        <f t="shared" si="1"/>
        <v>41748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41749</v>
      </c>
      <c r="C23" s="17" t="s">
        <v>4</v>
      </c>
      <c r="D23" s="18">
        <f t="shared" si="1"/>
        <v>41762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41763</v>
      </c>
      <c r="C24" s="9" t="s">
        <v>4</v>
      </c>
      <c r="D24" s="10">
        <f t="shared" si="1"/>
        <v>41776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41777</v>
      </c>
      <c r="C25" s="17" t="s">
        <v>4</v>
      </c>
      <c r="D25" s="18">
        <f t="shared" si="1"/>
        <v>41790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41791</v>
      </c>
      <c r="C26" s="9" t="s">
        <v>4</v>
      </c>
      <c r="D26" s="10">
        <f t="shared" si="1"/>
        <v>41804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41805</v>
      </c>
      <c r="C27" s="17" t="s">
        <v>4</v>
      </c>
      <c r="D27" s="18">
        <f t="shared" si="1"/>
        <v>41818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41819</v>
      </c>
      <c r="C28" s="9" t="s">
        <v>4</v>
      </c>
      <c r="D28" s="10">
        <v>41820</v>
      </c>
      <c r="E28" s="19">
        <f>+ROUND((D28+1-B28)/14,6)</f>
        <v>0.14285700000000001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26.071427999999997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41456</v>
      </c>
      <c r="C33" s="27" t="s">
        <v>4</v>
      </c>
      <c r="D33" s="15">
        <f>+K15</f>
        <v>41639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41640</v>
      </c>
      <c r="C34" s="27" t="s">
        <v>4</v>
      </c>
      <c r="D34" s="15">
        <f>+D28</f>
        <v>41820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41456</v>
      </c>
      <c r="C37" s="27" t="s">
        <v>4</v>
      </c>
      <c r="D37" s="15">
        <f>B37+30</f>
        <v>41486</v>
      </c>
      <c r="E37" s="11">
        <f t="shared" ref="E37:E48" si="4">+(D37-B37+1)/14</f>
        <v>2.2142857142857144</v>
      </c>
      <c r="H37" s="9"/>
      <c r="I37" s="13">
        <f>+B37</f>
        <v>41456</v>
      </c>
      <c r="J37" s="9" t="s">
        <v>4</v>
      </c>
      <c r="K37" s="15">
        <f>+D48</f>
        <v>41820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41456</v>
      </c>
      <c r="C38" s="27" t="s">
        <v>4</v>
      </c>
      <c r="D38" s="15">
        <f>+B38+61</f>
        <v>41517</v>
      </c>
      <c r="E38" s="11">
        <f t="shared" si="4"/>
        <v>4.4285714285714288</v>
      </c>
      <c r="H38" s="9"/>
      <c r="I38" s="13">
        <f>+I37+31</f>
        <v>41487</v>
      </c>
      <c r="J38" s="9" t="s">
        <v>4</v>
      </c>
      <c r="K38" s="15">
        <f t="shared" ref="K38:K48" si="7">+K37</f>
        <v>41820</v>
      </c>
      <c r="L38" s="11">
        <f t="shared" si="5"/>
        <v>23.857142857142858</v>
      </c>
    </row>
    <row r="39" spans="1:12" x14ac:dyDescent="0.2">
      <c r="B39" s="13">
        <f t="shared" si="6"/>
        <v>41456</v>
      </c>
      <c r="C39" s="27" t="s">
        <v>4</v>
      </c>
      <c r="D39" s="15">
        <f>+B39+91</f>
        <v>41547</v>
      </c>
      <c r="E39" s="11">
        <f t="shared" si="4"/>
        <v>6.5714285714285712</v>
      </c>
      <c r="H39" s="9"/>
      <c r="I39" s="13">
        <f>+I38+31</f>
        <v>41518</v>
      </c>
      <c r="J39" s="9" t="s">
        <v>4</v>
      </c>
      <c r="K39" s="15">
        <f t="shared" si="7"/>
        <v>41820</v>
      </c>
      <c r="L39" s="11">
        <f t="shared" si="5"/>
        <v>21.642857142857142</v>
      </c>
    </row>
    <row r="40" spans="1:12" x14ac:dyDescent="0.2">
      <c r="B40" s="13">
        <f t="shared" si="6"/>
        <v>41456</v>
      </c>
      <c r="C40" s="27" t="s">
        <v>4</v>
      </c>
      <c r="D40" s="15">
        <f>+B40+122</f>
        <v>41578</v>
      </c>
      <c r="E40" s="11">
        <f t="shared" si="4"/>
        <v>8.7857142857142865</v>
      </c>
      <c r="H40" s="9"/>
      <c r="I40" s="13">
        <f>+I39+30</f>
        <v>41548</v>
      </c>
      <c r="J40" s="9" t="s">
        <v>4</v>
      </c>
      <c r="K40" s="15">
        <f t="shared" si="7"/>
        <v>41820</v>
      </c>
      <c r="L40" s="11">
        <f t="shared" si="5"/>
        <v>19.5</v>
      </c>
    </row>
    <row r="41" spans="1:12" x14ac:dyDescent="0.2">
      <c r="B41" s="13">
        <f t="shared" si="6"/>
        <v>41456</v>
      </c>
      <c r="C41" s="27" t="s">
        <v>4</v>
      </c>
      <c r="D41" s="15">
        <f>+B41+152</f>
        <v>41608</v>
      </c>
      <c r="E41" s="11">
        <f t="shared" si="4"/>
        <v>10.928571428571429</v>
      </c>
      <c r="H41" s="9"/>
      <c r="I41" s="13">
        <f>+I40+31</f>
        <v>41579</v>
      </c>
      <c r="J41" s="9" t="s">
        <v>4</v>
      </c>
      <c r="K41" s="15">
        <f t="shared" si="7"/>
        <v>41820</v>
      </c>
      <c r="L41" s="11">
        <f t="shared" si="5"/>
        <v>17.285714285714285</v>
      </c>
    </row>
    <row r="42" spans="1:12" x14ac:dyDescent="0.2">
      <c r="B42" s="13">
        <f t="shared" si="6"/>
        <v>41456</v>
      </c>
      <c r="C42" s="27" t="s">
        <v>4</v>
      </c>
      <c r="D42" s="15">
        <f>+B42+183</f>
        <v>41639</v>
      </c>
      <c r="E42" s="11">
        <f t="shared" si="4"/>
        <v>13.142857142857142</v>
      </c>
      <c r="H42" s="9"/>
      <c r="I42" s="13">
        <f>+I41+30</f>
        <v>41609</v>
      </c>
      <c r="J42" s="9" t="s">
        <v>4</v>
      </c>
      <c r="K42" s="15">
        <f t="shared" si="7"/>
        <v>41820</v>
      </c>
      <c r="L42" s="11">
        <f t="shared" si="5"/>
        <v>15.142857142857142</v>
      </c>
    </row>
    <row r="43" spans="1:12" x14ac:dyDescent="0.2">
      <c r="B43" s="13">
        <f t="shared" si="6"/>
        <v>41456</v>
      </c>
      <c r="C43" s="27" t="s">
        <v>4</v>
      </c>
      <c r="D43" s="15">
        <f>+B43+214</f>
        <v>41670</v>
      </c>
      <c r="E43" s="11">
        <f t="shared" si="4"/>
        <v>15.357142857142858</v>
      </c>
      <c r="I43" s="13">
        <f>+I42+31</f>
        <v>41640</v>
      </c>
      <c r="J43" s="9" t="s">
        <v>4</v>
      </c>
      <c r="K43" s="15">
        <f t="shared" si="7"/>
        <v>41820</v>
      </c>
      <c r="L43" s="11">
        <f t="shared" si="5"/>
        <v>12.928571428571429</v>
      </c>
    </row>
    <row r="44" spans="1:12" x14ac:dyDescent="0.2">
      <c r="B44" s="13">
        <f t="shared" si="6"/>
        <v>41456</v>
      </c>
      <c r="C44" s="27" t="s">
        <v>4</v>
      </c>
      <c r="D44" s="15">
        <f>+B44+242</f>
        <v>41698</v>
      </c>
      <c r="E44" s="11">
        <f t="shared" si="4"/>
        <v>17.357142857142858</v>
      </c>
      <c r="I44" s="13">
        <f>+I43+31</f>
        <v>41671</v>
      </c>
      <c r="J44" s="9" t="s">
        <v>4</v>
      </c>
      <c r="K44" s="15">
        <f t="shared" si="7"/>
        <v>41820</v>
      </c>
      <c r="L44" s="11">
        <f t="shared" si="5"/>
        <v>10.714285714285714</v>
      </c>
    </row>
    <row r="45" spans="1:12" x14ac:dyDescent="0.2">
      <c r="B45" s="13">
        <f t="shared" si="6"/>
        <v>41456</v>
      </c>
      <c r="C45" s="27" t="s">
        <v>4</v>
      </c>
      <c r="D45" s="15">
        <f>+B45+273</f>
        <v>41729</v>
      </c>
      <c r="E45" s="11">
        <f t="shared" si="4"/>
        <v>19.571428571428573</v>
      </c>
      <c r="I45" s="13">
        <f>+I44+28</f>
        <v>41699</v>
      </c>
      <c r="J45" s="9" t="s">
        <v>4</v>
      </c>
      <c r="K45" s="15">
        <f t="shared" si="7"/>
        <v>41820</v>
      </c>
      <c r="L45" s="11">
        <f t="shared" si="5"/>
        <v>8.7142857142857135</v>
      </c>
    </row>
    <row r="46" spans="1:12" x14ac:dyDescent="0.2">
      <c r="B46" s="13">
        <f t="shared" si="6"/>
        <v>41456</v>
      </c>
      <c r="C46" s="27" t="s">
        <v>4</v>
      </c>
      <c r="D46" s="15">
        <f>+B46+303</f>
        <v>41759</v>
      </c>
      <c r="E46" s="11">
        <f t="shared" si="4"/>
        <v>21.714285714285715</v>
      </c>
      <c r="I46" s="13">
        <f>+I45+31</f>
        <v>41730</v>
      </c>
      <c r="J46" s="9" t="s">
        <v>4</v>
      </c>
      <c r="K46" s="15">
        <f t="shared" si="7"/>
        <v>41820</v>
      </c>
      <c r="L46" s="11">
        <f t="shared" si="5"/>
        <v>6.5</v>
      </c>
    </row>
    <row r="47" spans="1:12" x14ac:dyDescent="0.2">
      <c r="B47" s="13">
        <f t="shared" si="6"/>
        <v>41456</v>
      </c>
      <c r="C47" s="27" t="s">
        <v>4</v>
      </c>
      <c r="D47" s="15">
        <f>+B47+334</f>
        <v>41790</v>
      </c>
      <c r="E47" s="11">
        <f t="shared" si="4"/>
        <v>23.928571428571427</v>
      </c>
      <c r="I47" s="13">
        <f>+I46+30</f>
        <v>41760</v>
      </c>
      <c r="J47" s="9" t="s">
        <v>4</v>
      </c>
      <c r="K47" s="15">
        <f t="shared" si="7"/>
        <v>41820</v>
      </c>
      <c r="L47" s="11">
        <f t="shared" si="5"/>
        <v>4.3571428571428568</v>
      </c>
    </row>
    <row r="48" spans="1:12" x14ac:dyDescent="0.2">
      <c r="B48" s="13">
        <f t="shared" si="6"/>
        <v>41456</v>
      </c>
      <c r="C48" s="27" t="s">
        <v>4</v>
      </c>
      <c r="D48" s="15">
        <f>+B48+364</f>
        <v>41820</v>
      </c>
      <c r="E48" s="11">
        <f t="shared" si="4"/>
        <v>26.071428571428573</v>
      </c>
      <c r="I48" s="13">
        <f>+I47+31</f>
        <v>41791</v>
      </c>
      <c r="J48" s="9" t="s">
        <v>4</v>
      </c>
      <c r="K48" s="15">
        <f t="shared" si="7"/>
        <v>41820</v>
      </c>
      <c r="L48" s="11">
        <f t="shared" si="5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9F392-E66A-443D-A498-DC92CB40D94B}">
  <dimension ref="A1:L49"/>
  <sheetViews>
    <sheetView workbookViewId="0"/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5703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41091</v>
      </c>
      <c r="C2" s="9" t="s">
        <v>4</v>
      </c>
      <c r="D2" s="10">
        <f>+B2+13</f>
        <v>41104</v>
      </c>
      <c r="E2" s="11">
        <f>+ROUND((D2+1-B2)/14,6)</f>
        <v>1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41105</v>
      </c>
      <c r="C3" s="17" t="s">
        <v>4</v>
      </c>
      <c r="D3" s="18">
        <f t="shared" ref="D3:D27" si="1">+B3+13</f>
        <v>41118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41119</v>
      </c>
      <c r="C4" s="9" t="s">
        <v>4</v>
      </c>
      <c r="D4" s="10">
        <f t="shared" si="1"/>
        <v>41132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41133</v>
      </c>
      <c r="C5" s="17" t="s">
        <v>4</v>
      </c>
      <c r="D5" s="18">
        <f t="shared" si="1"/>
        <v>41146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41147</v>
      </c>
      <c r="C6" s="9" t="s">
        <v>4</v>
      </c>
      <c r="D6" s="10">
        <f t="shared" si="1"/>
        <v>41160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41161</v>
      </c>
      <c r="C7" s="17" t="s">
        <v>4</v>
      </c>
      <c r="D7" s="18">
        <f t="shared" si="1"/>
        <v>41174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41175</v>
      </c>
      <c r="C8" s="9" t="s">
        <v>4</v>
      </c>
      <c r="D8" s="10">
        <f t="shared" si="1"/>
        <v>41188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41189</v>
      </c>
      <c r="C9" s="17" t="s">
        <v>4</v>
      </c>
      <c r="D9" s="18">
        <f t="shared" si="1"/>
        <v>41202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41203</v>
      </c>
      <c r="C10" s="9" t="s">
        <v>4</v>
      </c>
      <c r="D10" s="10">
        <f t="shared" si="1"/>
        <v>41216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41217</v>
      </c>
      <c r="C11" s="17" t="s">
        <v>4</v>
      </c>
      <c r="D11" s="18">
        <f t="shared" si="1"/>
        <v>41230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41231</v>
      </c>
      <c r="C12" s="9" t="s">
        <v>4</v>
      </c>
      <c r="D12" s="10">
        <f t="shared" si="1"/>
        <v>41244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41245</v>
      </c>
      <c r="C13" s="17" t="s">
        <v>4</v>
      </c>
      <c r="D13" s="18">
        <f t="shared" si="1"/>
        <v>41258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41259</v>
      </c>
      <c r="C14" s="9" t="s">
        <v>4</v>
      </c>
      <c r="D14" s="10">
        <f t="shared" si="1"/>
        <v>41272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41273</v>
      </c>
      <c r="C15" s="17" t="s">
        <v>4</v>
      </c>
      <c r="D15" s="18">
        <f t="shared" si="1"/>
        <v>41286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41273</v>
      </c>
      <c r="J15" s="9" t="s">
        <v>4</v>
      </c>
      <c r="K15" s="15">
        <f>+I15+1</f>
        <v>41274</v>
      </c>
      <c r="L15">
        <f>ROUND((K15-I15+1)/14,6)</f>
        <v>0.14285700000000001</v>
      </c>
    </row>
    <row r="16" spans="1:12" x14ac:dyDescent="0.2">
      <c r="B16" s="8">
        <f t="shared" si="0"/>
        <v>41287</v>
      </c>
      <c r="C16" s="9" t="s">
        <v>4</v>
      </c>
      <c r="D16" s="10">
        <f t="shared" si="1"/>
        <v>41300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41275</v>
      </c>
      <c r="J16" s="9" t="s">
        <v>4</v>
      </c>
      <c r="K16" s="15">
        <f>+D15</f>
        <v>41286</v>
      </c>
      <c r="L16">
        <f>ROUND((K16-I16+1)/14,6)</f>
        <v>0.85714299999999999</v>
      </c>
    </row>
    <row r="17" spans="1:11" x14ac:dyDescent="0.2">
      <c r="B17" s="16">
        <f t="shared" si="0"/>
        <v>41301</v>
      </c>
      <c r="C17" s="17" t="s">
        <v>4</v>
      </c>
      <c r="D17" s="18">
        <f t="shared" si="1"/>
        <v>41314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41315</v>
      </c>
      <c r="C18" s="9" t="s">
        <v>4</v>
      </c>
      <c r="D18" s="10">
        <f t="shared" si="1"/>
        <v>41328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41329</v>
      </c>
      <c r="C19" s="17" t="s">
        <v>4</v>
      </c>
      <c r="D19" s="18">
        <f>+B19+13</f>
        <v>41342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41343</v>
      </c>
      <c r="C20" s="9" t="s">
        <v>4</v>
      </c>
      <c r="D20" s="10">
        <f t="shared" si="1"/>
        <v>41356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41357</v>
      </c>
      <c r="C21" s="17" t="s">
        <v>4</v>
      </c>
      <c r="D21" s="18">
        <f t="shared" si="1"/>
        <v>41370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41371</v>
      </c>
      <c r="C22" s="9" t="s">
        <v>4</v>
      </c>
      <c r="D22" s="10">
        <f t="shared" si="1"/>
        <v>41384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41385</v>
      </c>
      <c r="C23" s="17" t="s">
        <v>4</v>
      </c>
      <c r="D23" s="18">
        <f t="shared" si="1"/>
        <v>41398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41399</v>
      </c>
      <c r="C24" s="9" t="s">
        <v>4</v>
      </c>
      <c r="D24" s="10">
        <f t="shared" si="1"/>
        <v>41412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41413</v>
      </c>
      <c r="C25" s="17" t="s">
        <v>4</v>
      </c>
      <c r="D25" s="18">
        <f t="shared" si="1"/>
        <v>41426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41427</v>
      </c>
      <c r="C26" s="9" t="s">
        <v>4</v>
      </c>
      <c r="D26" s="10">
        <f t="shared" si="1"/>
        <v>41440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41441</v>
      </c>
      <c r="C27" s="17" t="s">
        <v>4</v>
      </c>
      <c r="D27" s="18">
        <f t="shared" si="1"/>
        <v>41454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41455</v>
      </c>
      <c r="C28" s="9" t="s">
        <v>4</v>
      </c>
      <c r="D28" s="10">
        <v>41455</v>
      </c>
      <c r="E28" s="19">
        <f>+ROUND((D28+1-B28)/14,6)</f>
        <v>7.1429000000000006E-2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26.071428999999998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41091</v>
      </c>
      <c r="C33" s="27" t="s">
        <v>4</v>
      </c>
      <c r="D33" s="15">
        <f>+K15</f>
        <v>41274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41275</v>
      </c>
      <c r="C34" s="27" t="s">
        <v>4</v>
      </c>
      <c r="D34" s="15">
        <f>+D28</f>
        <v>41455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41091</v>
      </c>
      <c r="C37" s="27" t="s">
        <v>4</v>
      </c>
      <c r="D37" s="15">
        <f>B37+30</f>
        <v>41121</v>
      </c>
      <c r="E37" s="11">
        <f t="shared" ref="E37:E48" si="4">+(D37-B37+1)/14</f>
        <v>2.2142857142857144</v>
      </c>
      <c r="H37" s="9"/>
      <c r="I37" s="13">
        <f>+B37</f>
        <v>41091</v>
      </c>
      <c r="J37" s="9" t="s">
        <v>4</v>
      </c>
      <c r="K37" s="15">
        <f>+D48</f>
        <v>41455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41091</v>
      </c>
      <c r="C38" s="27" t="s">
        <v>4</v>
      </c>
      <c r="D38" s="15">
        <f>+B38+61</f>
        <v>41152</v>
      </c>
      <c r="E38" s="11">
        <f t="shared" si="4"/>
        <v>4.4285714285714288</v>
      </c>
      <c r="H38" s="9"/>
      <c r="I38" s="13">
        <f>+I37+31</f>
        <v>41122</v>
      </c>
      <c r="J38" s="9" t="s">
        <v>4</v>
      </c>
      <c r="K38" s="15">
        <f t="shared" ref="K38:K48" si="7">+K37</f>
        <v>41455</v>
      </c>
      <c r="L38" s="11">
        <f t="shared" si="5"/>
        <v>23.857142857142858</v>
      </c>
    </row>
    <row r="39" spans="1:12" x14ac:dyDescent="0.2">
      <c r="B39" s="13">
        <f t="shared" si="6"/>
        <v>41091</v>
      </c>
      <c r="C39" s="27" t="s">
        <v>4</v>
      </c>
      <c r="D39" s="15">
        <f>+B39+91</f>
        <v>41182</v>
      </c>
      <c r="E39" s="11">
        <f t="shared" si="4"/>
        <v>6.5714285714285712</v>
      </c>
      <c r="H39" s="9"/>
      <c r="I39" s="13">
        <f>+I38+31</f>
        <v>41153</v>
      </c>
      <c r="J39" s="9" t="s">
        <v>4</v>
      </c>
      <c r="K39" s="15">
        <f t="shared" si="7"/>
        <v>41455</v>
      </c>
      <c r="L39" s="11">
        <f t="shared" si="5"/>
        <v>21.642857142857142</v>
      </c>
    </row>
    <row r="40" spans="1:12" x14ac:dyDescent="0.2">
      <c r="B40" s="13">
        <f t="shared" si="6"/>
        <v>41091</v>
      </c>
      <c r="C40" s="27" t="s">
        <v>4</v>
      </c>
      <c r="D40" s="15">
        <f>+B40+122</f>
        <v>41213</v>
      </c>
      <c r="E40" s="11">
        <f t="shared" si="4"/>
        <v>8.7857142857142865</v>
      </c>
      <c r="H40" s="9"/>
      <c r="I40" s="13">
        <f>+I39+30</f>
        <v>41183</v>
      </c>
      <c r="J40" s="9" t="s">
        <v>4</v>
      </c>
      <c r="K40" s="15">
        <f t="shared" si="7"/>
        <v>41455</v>
      </c>
      <c r="L40" s="11">
        <f t="shared" si="5"/>
        <v>19.5</v>
      </c>
    </row>
    <row r="41" spans="1:12" x14ac:dyDescent="0.2">
      <c r="B41" s="13">
        <f t="shared" si="6"/>
        <v>41091</v>
      </c>
      <c r="C41" s="27" t="s">
        <v>4</v>
      </c>
      <c r="D41" s="15">
        <f>+B41+152</f>
        <v>41243</v>
      </c>
      <c r="E41" s="11">
        <f t="shared" si="4"/>
        <v>10.928571428571429</v>
      </c>
      <c r="H41" s="9"/>
      <c r="I41" s="13">
        <f>+I40+31</f>
        <v>41214</v>
      </c>
      <c r="J41" s="9" t="s">
        <v>4</v>
      </c>
      <c r="K41" s="15">
        <f t="shared" si="7"/>
        <v>41455</v>
      </c>
      <c r="L41" s="11">
        <f t="shared" si="5"/>
        <v>17.285714285714285</v>
      </c>
    </row>
    <row r="42" spans="1:12" x14ac:dyDescent="0.2">
      <c r="B42" s="13">
        <f t="shared" si="6"/>
        <v>41091</v>
      </c>
      <c r="C42" s="27" t="s">
        <v>4</v>
      </c>
      <c r="D42" s="15">
        <f>+B42+183</f>
        <v>41274</v>
      </c>
      <c r="E42" s="11">
        <f t="shared" si="4"/>
        <v>13.142857142857142</v>
      </c>
      <c r="H42" s="9"/>
      <c r="I42" s="13">
        <f>+I41+30</f>
        <v>41244</v>
      </c>
      <c r="J42" s="9" t="s">
        <v>4</v>
      </c>
      <c r="K42" s="15">
        <f t="shared" si="7"/>
        <v>41455</v>
      </c>
      <c r="L42" s="11">
        <f t="shared" si="5"/>
        <v>15.142857142857142</v>
      </c>
    </row>
    <row r="43" spans="1:12" x14ac:dyDescent="0.2">
      <c r="B43" s="13">
        <f t="shared" si="6"/>
        <v>41091</v>
      </c>
      <c r="C43" s="27" t="s">
        <v>4</v>
      </c>
      <c r="D43" s="15">
        <f>+B43+214</f>
        <v>41305</v>
      </c>
      <c r="E43" s="11">
        <f t="shared" si="4"/>
        <v>15.357142857142858</v>
      </c>
      <c r="I43" s="13">
        <f>+I42+31</f>
        <v>41275</v>
      </c>
      <c r="J43" s="9" t="s">
        <v>4</v>
      </c>
      <c r="K43" s="15">
        <f t="shared" si="7"/>
        <v>41455</v>
      </c>
      <c r="L43" s="11">
        <f t="shared" si="5"/>
        <v>12.928571428571429</v>
      </c>
    </row>
    <row r="44" spans="1:12" x14ac:dyDescent="0.2">
      <c r="B44" s="13">
        <f t="shared" si="6"/>
        <v>41091</v>
      </c>
      <c r="C44" s="27" t="s">
        <v>4</v>
      </c>
      <c r="D44" s="15">
        <f>+B44+242</f>
        <v>41333</v>
      </c>
      <c r="E44" s="11">
        <f t="shared" si="4"/>
        <v>17.357142857142858</v>
      </c>
      <c r="I44" s="13">
        <f>+I43+31</f>
        <v>41306</v>
      </c>
      <c r="J44" s="9" t="s">
        <v>4</v>
      </c>
      <c r="K44" s="15">
        <f t="shared" si="7"/>
        <v>41455</v>
      </c>
      <c r="L44" s="11">
        <f t="shared" si="5"/>
        <v>10.714285714285714</v>
      </c>
    </row>
    <row r="45" spans="1:12" x14ac:dyDescent="0.2">
      <c r="B45" s="13">
        <f t="shared" si="6"/>
        <v>41091</v>
      </c>
      <c r="C45" s="27" t="s">
        <v>4</v>
      </c>
      <c r="D45" s="15">
        <f>+B45+273</f>
        <v>41364</v>
      </c>
      <c r="E45" s="11">
        <f t="shared" si="4"/>
        <v>19.571428571428573</v>
      </c>
      <c r="I45" s="13">
        <f>+I44+28</f>
        <v>41334</v>
      </c>
      <c r="J45" s="9" t="s">
        <v>4</v>
      </c>
      <c r="K45" s="15">
        <f t="shared" si="7"/>
        <v>41455</v>
      </c>
      <c r="L45" s="11">
        <f t="shared" si="5"/>
        <v>8.7142857142857135</v>
      </c>
    </row>
    <row r="46" spans="1:12" x14ac:dyDescent="0.2">
      <c r="B46" s="13">
        <f t="shared" si="6"/>
        <v>41091</v>
      </c>
      <c r="C46" s="27" t="s">
        <v>4</v>
      </c>
      <c r="D46" s="15">
        <f>+B46+303</f>
        <v>41394</v>
      </c>
      <c r="E46" s="11">
        <f t="shared" si="4"/>
        <v>21.714285714285715</v>
      </c>
      <c r="I46" s="13">
        <f>+I45+31</f>
        <v>41365</v>
      </c>
      <c r="J46" s="9" t="s">
        <v>4</v>
      </c>
      <c r="K46" s="15">
        <f t="shared" si="7"/>
        <v>41455</v>
      </c>
      <c r="L46" s="11">
        <f t="shared" si="5"/>
        <v>6.5</v>
      </c>
    </row>
    <row r="47" spans="1:12" x14ac:dyDescent="0.2">
      <c r="B47" s="13">
        <f t="shared" si="6"/>
        <v>41091</v>
      </c>
      <c r="C47" s="27" t="s">
        <v>4</v>
      </c>
      <c r="D47" s="15">
        <f>+B47+334</f>
        <v>41425</v>
      </c>
      <c r="E47" s="11">
        <f t="shared" si="4"/>
        <v>23.928571428571427</v>
      </c>
      <c r="I47" s="13">
        <f>+I46+30</f>
        <v>41395</v>
      </c>
      <c r="J47" s="9" t="s">
        <v>4</v>
      </c>
      <c r="K47" s="15">
        <f t="shared" si="7"/>
        <v>41455</v>
      </c>
      <c r="L47" s="11">
        <f t="shared" si="5"/>
        <v>4.3571428571428568</v>
      </c>
    </row>
    <row r="48" spans="1:12" x14ac:dyDescent="0.2">
      <c r="B48" s="13">
        <f t="shared" si="6"/>
        <v>41091</v>
      </c>
      <c r="C48" s="27" t="s">
        <v>4</v>
      </c>
      <c r="D48" s="15">
        <f>+B48+364</f>
        <v>41455</v>
      </c>
      <c r="E48" s="11">
        <f t="shared" si="4"/>
        <v>26.071428571428573</v>
      </c>
      <c r="I48" s="13">
        <f>+I47+31</f>
        <v>41426</v>
      </c>
      <c r="J48" s="9" t="s">
        <v>4</v>
      </c>
      <c r="K48" s="15">
        <f t="shared" si="7"/>
        <v>41455</v>
      </c>
      <c r="L48" s="11">
        <f t="shared" si="5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02B8-12CA-41C9-BDAA-C99B3436172F}">
  <dimension ref="A1:L49"/>
  <sheetViews>
    <sheetView workbookViewId="0"/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40725</v>
      </c>
      <c r="C2" s="9" t="s">
        <v>4</v>
      </c>
      <c r="D2" s="10">
        <f>+B2+1</f>
        <v>40726</v>
      </c>
      <c r="E2" s="11">
        <f>+ROUND((D2+1-B2)/14,6)</f>
        <v>0.14285700000000001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40727</v>
      </c>
      <c r="C3" s="17" t="s">
        <v>4</v>
      </c>
      <c r="D3" s="18">
        <f t="shared" ref="D3:D27" si="1">+B3+13</f>
        <v>40740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40741</v>
      </c>
      <c r="C4" s="9" t="s">
        <v>4</v>
      </c>
      <c r="D4" s="10">
        <f t="shared" si="1"/>
        <v>40754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40755</v>
      </c>
      <c r="C5" s="17" t="s">
        <v>4</v>
      </c>
      <c r="D5" s="18">
        <f t="shared" si="1"/>
        <v>40768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40769</v>
      </c>
      <c r="C6" s="9" t="s">
        <v>4</v>
      </c>
      <c r="D6" s="10">
        <f t="shared" si="1"/>
        <v>40782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40783</v>
      </c>
      <c r="C7" s="17" t="s">
        <v>4</v>
      </c>
      <c r="D7" s="18">
        <f t="shared" si="1"/>
        <v>40796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40797</v>
      </c>
      <c r="C8" s="9" t="s">
        <v>4</v>
      </c>
      <c r="D8" s="10">
        <f t="shared" si="1"/>
        <v>40810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40811</v>
      </c>
      <c r="C9" s="17" t="s">
        <v>4</v>
      </c>
      <c r="D9" s="18">
        <f t="shared" si="1"/>
        <v>40824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40825</v>
      </c>
      <c r="C10" s="9" t="s">
        <v>4</v>
      </c>
      <c r="D10" s="10">
        <f t="shared" si="1"/>
        <v>40838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40839</v>
      </c>
      <c r="C11" s="17" t="s">
        <v>4</v>
      </c>
      <c r="D11" s="18">
        <f t="shared" si="1"/>
        <v>40852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40853</v>
      </c>
      <c r="C12" s="9" t="s">
        <v>4</v>
      </c>
      <c r="D12" s="10">
        <f t="shared" si="1"/>
        <v>40866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40867</v>
      </c>
      <c r="C13" s="17" t="s">
        <v>4</v>
      </c>
      <c r="D13" s="18">
        <f t="shared" si="1"/>
        <v>40880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40881</v>
      </c>
      <c r="C14" s="9" t="s">
        <v>4</v>
      </c>
      <c r="D14" s="10">
        <f t="shared" si="1"/>
        <v>40894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40895</v>
      </c>
      <c r="C15" s="17" t="s">
        <v>4</v>
      </c>
      <c r="D15" s="18">
        <f t="shared" si="1"/>
        <v>40908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40895</v>
      </c>
      <c r="J15" s="9" t="s">
        <v>4</v>
      </c>
      <c r="K15" s="15">
        <f>+I15+13</f>
        <v>40908</v>
      </c>
      <c r="L15">
        <f>ROUND((K15-I15+1)/14,6)</f>
        <v>1</v>
      </c>
    </row>
    <row r="16" spans="1:12" x14ac:dyDescent="0.2">
      <c r="B16" s="8">
        <f t="shared" si="0"/>
        <v>40909</v>
      </c>
      <c r="C16" s="9" t="s">
        <v>4</v>
      </c>
      <c r="D16" s="10">
        <f t="shared" si="1"/>
        <v>40922</v>
      </c>
      <c r="E16" s="11">
        <f t="shared" si="3"/>
        <v>1</v>
      </c>
      <c r="F16" s="12">
        <f t="shared" si="2"/>
        <v>15</v>
      </c>
      <c r="G16" s="12">
        <v>12</v>
      </c>
      <c r="I16" s="13"/>
      <c r="J16" s="9"/>
      <c r="K16" s="15"/>
    </row>
    <row r="17" spans="1:11" x14ac:dyDescent="0.2">
      <c r="B17" s="16">
        <f t="shared" si="0"/>
        <v>40923</v>
      </c>
      <c r="C17" s="17" t="s">
        <v>4</v>
      </c>
      <c r="D17" s="18">
        <f t="shared" si="1"/>
        <v>40936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40937</v>
      </c>
      <c r="C18" s="9" t="s">
        <v>4</v>
      </c>
      <c r="D18" s="10">
        <f t="shared" si="1"/>
        <v>40950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40951</v>
      </c>
      <c r="C19" s="17" t="s">
        <v>4</v>
      </c>
      <c r="D19" s="18">
        <f t="shared" si="1"/>
        <v>40964</v>
      </c>
      <c r="E19" s="19">
        <f t="shared" si="3"/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40965</v>
      </c>
      <c r="C20" s="9" t="s">
        <v>4</v>
      </c>
      <c r="D20" s="10">
        <f t="shared" si="1"/>
        <v>40978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40979</v>
      </c>
      <c r="C21" s="17" t="s">
        <v>4</v>
      </c>
      <c r="D21" s="18">
        <f t="shared" si="1"/>
        <v>40992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40993</v>
      </c>
      <c r="C22" s="9" t="s">
        <v>4</v>
      </c>
      <c r="D22" s="10">
        <f t="shared" si="1"/>
        <v>41006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41007</v>
      </c>
      <c r="C23" s="17" t="s">
        <v>4</v>
      </c>
      <c r="D23" s="18">
        <f t="shared" si="1"/>
        <v>41020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41021</v>
      </c>
      <c r="C24" s="9" t="s">
        <v>4</v>
      </c>
      <c r="D24" s="10">
        <f t="shared" si="1"/>
        <v>41034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41035</v>
      </c>
      <c r="C25" s="17" t="s">
        <v>4</v>
      </c>
      <c r="D25" s="18">
        <f t="shared" si="1"/>
        <v>41048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41049</v>
      </c>
      <c r="C26" s="9" t="s">
        <v>4</v>
      </c>
      <c r="D26" s="10">
        <f t="shared" si="1"/>
        <v>41062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41063</v>
      </c>
      <c r="C27" s="17" t="s">
        <v>4</v>
      </c>
      <c r="D27" s="18">
        <f t="shared" si="1"/>
        <v>41076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41077</v>
      </c>
      <c r="C28" s="9" t="s">
        <v>4</v>
      </c>
      <c r="D28" s="10">
        <v>41090</v>
      </c>
      <c r="E28" s="11">
        <f>+ROUND((D28+1-B28)/14,6)</f>
        <v>1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26.142856999999999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40725</v>
      </c>
      <c r="C33" s="27" t="s">
        <v>4</v>
      </c>
      <c r="D33" s="15">
        <f>+K15</f>
        <v>40908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40909</v>
      </c>
      <c r="C34" s="27" t="s">
        <v>4</v>
      </c>
      <c r="D34" s="15">
        <f>+D28</f>
        <v>41090</v>
      </c>
      <c r="E34" s="11">
        <f>+(D34-B34+1)/14</f>
        <v>13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26.142857142857142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40725</v>
      </c>
      <c r="C37" s="27" t="s">
        <v>4</v>
      </c>
      <c r="D37" s="15">
        <f>B37+30</f>
        <v>40755</v>
      </c>
      <c r="E37" s="11">
        <f t="shared" ref="E37:E48" si="4">+(D37-B37+1)/14</f>
        <v>2.2142857142857144</v>
      </c>
      <c r="H37" s="9"/>
      <c r="I37" s="13">
        <f>+B37</f>
        <v>40725</v>
      </c>
      <c r="J37" s="9" t="s">
        <v>4</v>
      </c>
      <c r="K37" s="15">
        <f>+D48</f>
        <v>41090</v>
      </c>
      <c r="L37" s="11">
        <f t="shared" ref="L37:L48" si="5">+(K37-I37+1)/14</f>
        <v>26.142857142857142</v>
      </c>
    </row>
    <row r="38" spans="1:12" x14ac:dyDescent="0.2">
      <c r="B38" s="13">
        <f t="shared" ref="B38:B48" si="6">+B37</f>
        <v>40725</v>
      </c>
      <c r="C38" s="27" t="s">
        <v>4</v>
      </c>
      <c r="D38" s="15">
        <f>+B38+61</f>
        <v>40786</v>
      </c>
      <c r="E38" s="11">
        <f t="shared" si="4"/>
        <v>4.4285714285714288</v>
      </c>
      <c r="H38" s="9"/>
      <c r="I38" s="13">
        <f>+I37+31</f>
        <v>40756</v>
      </c>
      <c r="J38" s="9" t="s">
        <v>4</v>
      </c>
      <c r="K38" s="15">
        <f t="shared" ref="K38:K48" si="7">+K37</f>
        <v>41090</v>
      </c>
      <c r="L38" s="11">
        <f t="shared" si="5"/>
        <v>23.928571428571427</v>
      </c>
    </row>
    <row r="39" spans="1:12" x14ac:dyDescent="0.2">
      <c r="B39" s="13">
        <f t="shared" si="6"/>
        <v>40725</v>
      </c>
      <c r="C39" s="27" t="s">
        <v>4</v>
      </c>
      <c r="D39" s="15">
        <f>+B39+91</f>
        <v>40816</v>
      </c>
      <c r="E39" s="11">
        <f t="shared" si="4"/>
        <v>6.5714285714285712</v>
      </c>
      <c r="H39" s="9"/>
      <c r="I39" s="13">
        <f>+I38+31</f>
        <v>40787</v>
      </c>
      <c r="J39" s="9" t="s">
        <v>4</v>
      </c>
      <c r="K39" s="15">
        <f t="shared" si="7"/>
        <v>41090</v>
      </c>
      <c r="L39" s="11">
        <f t="shared" si="5"/>
        <v>21.714285714285715</v>
      </c>
    </row>
    <row r="40" spans="1:12" x14ac:dyDescent="0.2">
      <c r="B40" s="13">
        <f t="shared" si="6"/>
        <v>40725</v>
      </c>
      <c r="C40" s="27" t="s">
        <v>4</v>
      </c>
      <c r="D40" s="15">
        <f>+B40+122</f>
        <v>40847</v>
      </c>
      <c r="E40" s="11">
        <f t="shared" si="4"/>
        <v>8.7857142857142865</v>
      </c>
      <c r="H40" s="9"/>
      <c r="I40" s="13">
        <f>+I39+30</f>
        <v>40817</v>
      </c>
      <c r="J40" s="9" t="s">
        <v>4</v>
      </c>
      <c r="K40" s="15">
        <f t="shared" si="7"/>
        <v>41090</v>
      </c>
      <c r="L40" s="11">
        <f t="shared" si="5"/>
        <v>19.571428571428573</v>
      </c>
    </row>
    <row r="41" spans="1:12" x14ac:dyDescent="0.2">
      <c r="B41" s="13">
        <f t="shared" si="6"/>
        <v>40725</v>
      </c>
      <c r="C41" s="27" t="s">
        <v>4</v>
      </c>
      <c r="D41" s="15">
        <f>+B41+152</f>
        <v>40877</v>
      </c>
      <c r="E41" s="11">
        <f t="shared" si="4"/>
        <v>10.928571428571429</v>
      </c>
      <c r="H41" s="9"/>
      <c r="I41" s="13">
        <f>+I40+31</f>
        <v>40848</v>
      </c>
      <c r="J41" s="9" t="s">
        <v>4</v>
      </c>
      <c r="K41" s="15">
        <f t="shared" si="7"/>
        <v>41090</v>
      </c>
      <c r="L41" s="11">
        <f t="shared" si="5"/>
        <v>17.357142857142858</v>
      </c>
    </row>
    <row r="42" spans="1:12" x14ac:dyDescent="0.2">
      <c r="B42" s="13">
        <f t="shared" si="6"/>
        <v>40725</v>
      </c>
      <c r="C42" s="27" t="s">
        <v>4</v>
      </c>
      <c r="D42" s="15">
        <f>+B42+183</f>
        <v>40908</v>
      </c>
      <c r="E42" s="11">
        <f t="shared" si="4"/>
        <v>13.142857142857142</v>
      </c>
      <c r="H42" s="9"/>
      <c r="I42" s="13">
        <f>+I41+30</f>
        <v>40878</v>
      </c>
      <c r="J42" s="9" t="s">
        <v>4</v>
      </c>
      <c r="K42" s="15">
        <f t="shared" si="7"/>
        <v>41090</v>
      </c>
      <c r="L42" s="11">
        <f t="shared" si="5"/>
        <v>15.214285714285714</v>
      </c>
    </row>
    <row r="43" spans="1:12" x14ac:dyDescent="0.2">
      <c r="B43" s="13">
        <f t="shared" si="6"/>
        <v>40725</v>
      </c>
      <c r="C43" s="27" t="s">
        <v>4</v>
      </c>
      <c r="D43" s="15">
        <f>+B43+214</f>
        <v>40939</v>
      </c>
      <c r="E43" s="11">
        <f t="shared" si="4"/>
        <v>15.357142857142858</v>
      </c>
      <c r="I43" s="13">
        <f>+I42+31</f>
        <v>40909</v>
      </c>
      <c r="J43" s="9" t="s">
        <v>4</v>
      </c>
      <c r="K43" s="15">
        <f t="shared" si="7"/>
        <v>41090</v>
      </c>
      <c r="L43" s="11">
        <f t="shared" si="5"/>
        <v>13</v>
      </c>
    </row>
    <row r="44" spans="1:12" x14ac:dyDescent="0.2">
      <c r="B44" s="13">
        <f t="shared" si="6"/>
        <v>40725</v>
      </c>
      <c r="C44" s="27" t="s">
        <v>4</v>
      </c>
      <c r="D44" s="15">
        <f>+B44+243</f>
        <v>40968</v>
      </c>
      <c r="E44" s="11">
        <f t="shared" si="4"/>
        <v>17.428571428571427</v>
      </c>
      <c r="I44" s="13">
        <f>+I43+31</f>
        <v>40940</v>
      </c>
      <c r="J44" s="9" t="s">
        <v>4</v>
      </c>
      <c r="K44" s="15">
        <f t="shared" si="7"/>
        <v>41090</v>
      </c>
      <c r="L44" s="11">
        <f t="shared" si="5"/>
        <v>10.785714285714286</v>
      </c>
    </row>
    <row r="45" spans="1:12" x14ac:dyDescent="0.2">
      <c r="B45" s="13">
        <f t="shared" si="6"/>
        <v>40725</v>
      </c>
      <c r="C45" s="27" t="s">
        <v>4</v>
      </c>
      <c r="D45" s="15">
        <f>+B45+274</f>
        <v>40999</v>
      </c>
      <c r="E45" s="11">
        <f t="shared" si="4"/>
        <v>19.642857142857142</v>
      </c>
      <c r="I45" s="13">
        <f>+I44+29</f>
        <v>40969</v>
      </c>
      <c r="J45" s="9" t="s">
        <v>4</v>
      </c>
      <c r="K45" s="15">
        <f t="shared" si="7"/>
        <v>41090</v>
      </c>
      <c r="L45" s="11">
        <f t="shared" si="5"/>
        <v>8.7142857142857135</v>
      </c>
    </row>
    <row r="46" spans="1:12" x14ac:dyDescent="0.2">
      <c r="B46" s="13">
        <f t="shared" si="6"/>
        <v>40725</v>
      </c>
      <c r="C46" s="27" t="s">
        <v>4</v>
      </c>
      <c r="D46" s="15">
        <f>+B46+304</f>
        <v>41029</v>
      </c>
      <c r="E46" s="11">
        <f t="shared" si="4"/>
        <v>21.785714285714285</v>
      </c>
      <c r="I46" s="13">
        <f>+I45+31</f>
        <v>41000</v>
      </c>
      <c r="J46" s="9" t="s">
        <v>4</v>
      </c>
      <c r="K46" s="15">
        <f t="shared" si="7"/>
        <v>41090</v>
      </c>
      <c r="L46" s="11">
        <f t="shared" si="5"/>
        <v>6.5</v>
      </c>
    </row>
    <row r="47" spans="1:12" x14ac:dyDescent="0.2">
      <c r="B47" s="13">
        <f t="shared" si="6"/>
        <v>40725</v>
      </c>
      <c r="C47" s="27" t="s">
        <v>4</v>
      </c>
      <c r="D47" s="15">
        <f>+B47+335</f>
        <v>41060</v>
      </c>
      <c r="E47" s="11">
        <f t="shared" si="4"/>
        <v>24</v>
      </c>
      <c r="I47" s="13">
        <f>+I46+30</f>
        <v>41030</v>
      </c>
      <c r="J47" s="9" t="s">
        <v>4</v>
      </c>
      <c r="K47" s="15">
        <f t="shared" si="7"/>
        <v>41090</v>
      </c>
      <c r="L47" s="11">
        <f t="shared" si="5"/>
        <v>4.3571428571428568</v>
      </c>
    </row>
    <row r="48" spans="1:12" x14ac:dyDescent="0.2">
      <c r="B48" s="13">
        <f t="shared" si="6"/>
        <v>40725</v>
      </c>
      <c r="C48" s="27" t="s">
        <v>4</v>
      </c>
      <c r="D48" s="15">
        <f>+B48+365</f>
        <v>41090</v>
      </c>
      <c r="E48" s="11">
        <f t="shared" si="4"/>
        <v>26.142857142857142</v>
      </c>
      <c r="I48" s="13">
        <f>+I47+31</f>
        <v>41061</v>
      </c>
      <c r="J48" s="9" t="s">
        <v>4</v>
      </c>
      <c r="K48" s="15">
        <f t="shared" si="7"/>
        <v>41090</v>
      </c>
      <c r="L48" s="11">
        <f t="shared" si="5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F18C-F176-40D2-9022-3DB14DFBC963}">
  <dimension ref="A1:L49"/>
  <sheetViews>
    <sheetView topLeftCell="A31" workbookViewId="0">
      <selection activeCell="E28" sqref="E28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40360</v>
      </c>
      <c r="C2" s="9" t="s">
        <v>4</v>
      </c>
      <c r="D2" s="10">
        <f>+B2+2</f>
        <v>40362</v>
      </c>
      <c r="E2" s="11">
        <f>+ROUND((D2+1-B2)/14,6)</f>
        <v>0.214286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40363</v>
      </c>
      <c r="C3" s="17" t="s">
        <v>4</v>
      </c>
      <c r="D3" s="18">
        <f t="shared" ref="D3:D27" si="1">+B3+13</f>
        <v>40376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40377</v>
      </c>
      <c r="C4" s="9" t="s">
        <v>4</v>
      </c>
      <c r="D4" s="10">
        <f t="shared" si="1"/>
        <v>40390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40391</v>
      </c>
      <c r="C5" s="17" t="s">
        <v>4</v>
      </c>
      <c r="D5" s="18">
        <f t="shared" si="1"/>
        <v>40404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40405</v>
      </c>
      <c r="C6" s="9" t="s">
        <v>4</v>
      </c>
      <c r="D6" s="10">
        <f t="shared" si="1"/>
        <v>40418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40419</v>
      </c>
      <c r="C7" s="17" t="s">
        <v>4</v>
      </c>
      <c r="D7" s="18">
        <f t="shared" si="1"/>
        <v>40432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40433</v>
      </c>
      <c r="C8" s="9" t="s">
        <v>4</v>
      </c>
      <c r="D8" s="10">
        <f t="shared" si="1"/>
        <v>40446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40447</v>
      </c>
      <c r="C9" s="17" t="s">
        <v>4</v>
      </c>
      <c r="D9" s="18">
        <f t="shared" si="1"/>
        <v>40460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40461</v>
      </c>
      <c r="C10" s="9" t="s">
        <v>4</v>
      </c>
      <c r="D10" s="10">
        <f t="shared" si="1"/>
        <v>40474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40475</v>
      </c>
      <c r="C11" s="17" t="s">
        <v>4</v>
      </c>
      <c r="D11" s="18">
        <f t="shared" si="1"/>
        <v>40488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40489</v>
      </c>
      <c r="C12" s="9" t="s">
        <v>4</v>
      </c>
      <c r="D12" s="10">
        <f t="shared" si="1"/>
        <v>40502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40503</v>
      </c>
      <c r="C13" s="17" t="s">
        <v>4</v>
      </c>
      <c r="D13" s="18">
        <f t="shared" si="1"/>
        <v>40516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40517</v>
      </c>
      <c r="C14" s="9" t="s">
        <v>4</v>
      </c>
      <c r="D14" s="10">
        <f t="shared" si="1"/>
        <v>40530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40531</v>
      </c>
      <c r="C15" s="17" t="s">
        <v>4</v>
      </c>
      <c r="D15" s="18">
        <f t="shared" si="1"/>
        <v>40544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40531</v>
      </c>
      <c r="J15" s="9" t="s">
        <v>4</v>
      </c>
      <c r="K15" s="15">
        <f>+I15+12</f>
        <v>40543</v>
      </c>
      <c r="L15">
        <f>ROUND((K15-I15+1)/14,6)</f>
        <v>0.92857100000000004</v>
      </c>
    </row>
    <row r="16" spans="1:12" x14ac:dyDescent="0.2">
      <c r="B16" s="8">
        <f t="shared" si="0"/>
        <v>40545</v>
      </c>
      <c r="C16" s="9" t="s">
        <v>4</v>
      </c>
      <c r="D16" s="10">
        <f t="shared" si="1"/>
        <v>40558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40544</v>
      </c>
      <c r="J16" s="9" t="s">
        <v>4</v>
      </c>
      <c r="K16" s="15">
        <f>+D15</f>
        <v>40544</v>
      </c>
      <c r="L16">
        <f>ROUND((K16-I16+1)/14,6)</f>
        <v>7.1429000000000006E-2</v>
      </c>
    </row>
    <row r="17" spans="1:11" x14ac:dyDescent="0.2">
      <c r="B17" s="16">
        <f t="shared" si="0"/>
        <v>40559</v>
      </c>
      <c r="C17" s="17" t="s">
        <v>4</v>
      </c>
      <c r="D17" s="18">
        <f t="shared" si="1"/>
        <v>40572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40573</v>
      </c>
      <c r="C18" s="9" t="s">
        <v>4</v>
      </c>
      <c r="D18" s="10">
        <f t="shared" si="1"/>
        <v>40586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40587</v>
      </c>
      <c r="C19" s="17" t="s">
        <v>4</v>
      </c>
      <c r="D19" s="18">
        <f t="shared" si="1"/>
        <v>40600</v>
      </c>
      <c r="E19" s="19">
        <f t="shared" si="3"/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40601</v>
      </c>
      <c r="C20" s="9" t="s">
        <v>4</v>
      </c>
      <c r="D20" s="10">
        <f t="shared" si="1"/>
        <v>40614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40615</v>
      </c>
      <c r="C21" s="17" t="s">
        <v>4</v>
      </c>
      <c r="D21" s="18">
        <f t="shared" si="1"/>
        <v>40628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40629</v>
      </c>
      <c r="C22" s="9" t="s">
        <v>4</v>
      </c>
      <c r="D22" s="10">
        <f t="shared" si="1"/>
        <v>40642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40643</v>
      </c>
      <c r="C23" s="17" t="s">
        <v>4</v>
      </c>
      <c r="D23" s="18">
        <f t="shared" si="1"/>
        <v>40656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40657</v>
      </c>
      <c r="C24" s="9" t="s">
        <v>4</v>
      </c>
      <c r="D24" s="10">
        <f t="shared" si="1"/>
        <v>40670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40671</v>
      </c>
      <c r="C25" s="17" t="s">
        <v>4</v>
      </c>
      <c r="D25" s="18">
        <f t="shared" si="1"/>
        <v>40684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40685</v>
      </c>
      <c r="C26" s="9" t="s">
        <v>4</v>
      </c>
      <c r="D26" s="10">
        <f t="shared" si="1"/>
        <v>40698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40699</v>
      </c>
      <c r="C27" s="17" t="s">
        <v>4</v>
      </c>
      <c r="D27" s="18">
        <f t="shared" si="1"/>
        <v>40712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40713</v>
      </c>
      <c r="C28" s="9" t="s">
        <v>4</v>
      </c>
      <c r="D28" s="10">
        <v>40724</v>
      </c>
      <c r="E28" s="11">
        <f>+ROUND((D28+1-B28)/14,6)</f>
        <v>0.85714299999999999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26.071429000000002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40360</v>
      </c>
      <c r="C33" s="27" t="s">
        <v>4</v>
      </c>
      <c r="D33" s="15">
        <f>+K15</f>
        <v>40543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40544</v>
      </c>
      <c r="C34" s="27" t="s">
        <v>4</v>
      </c>
      <c r="D34" s="15">
        <f>+D28</f>
        <v>40724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40360</v>
      </c>
      <c r="C37" s="27" t="s">
        <v>4</v>
      </c>
      <c r="D37" s="15">
        <f>B37+30</f>
        <v>40390</v>
      </c>
      <c r="E37" s="11">
        <f t="shared" ref="E37:E48" si="4">+(D37-B37+1)/14</f>
        <v>2.2142857142857144</v>
      </c>
      <c r="H37" s="9"/>
      <c r="I37" s="13">
        <f>+B37</f>
        <v>40360</v>
      </c>
      <c r="J37" s="9" t="s">
        <v>4</v>
      </c>
      <c r="K37" s="15">
        <f>+D48</f>
        <v>40724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40360</v>
      </c>
      <c r="C38" s="27" t="s">
        <v>4</v>
      </c>
      <c r="D38" s="15">
        <f>+B38+61</f>
        <v>40421</v>
      </c>
      <c r="E38" s="11">
        <f t="shared" si="4"/>
        <v>4.4285714285714288</v>
      </c>
      <c r="H38" s="9"/>
      <c r="I38" s="13">
        <f>+I37+31</f>
        <v>40391</v>
      </c>
      <c r="J38" s="9" t="s">
        <v>4</v>
      </c>
      <c r="K38" s="15">
        <f t="shared" ref="K38:K48" si="7">+K37</f>
        <v>40724</v>
      </c>
      <c r="L38" s="11">
        <f t="shared" si="5"/>
        <v>23.857142857142858</v>
      </c>
    </row>
    <row r="39" spans="1:12" x14ac:dyDescent="0.2">
      <c r="B39" s="13">
        <f t="shared" si="6"/>
        <v>40360</v>
      </c>
      <c r="C39" s="27" t="s">
        <v>4</v>
      </c>
      <c r="D39" s="15">
        <f>+B39+91</f>
        <v>40451</v>
      </c>
      <c r="E39" s="11">
        <f t="shared" si="4"/>
        <v>6.5714285714285712</v>
      </c>
      <c r="H39" s="9"/>
      <c r="I39" s="13">
        <f>+I38+31</f>
        <v>40422</v>
      </c>
      <c r="J39" s="9" t="s">
        <v>4</v>
      </c>
      <c r="K39" s="15">
        <f t="shared" si="7"/>
        <v>40724</v>
      </c>
      <c r="L39" s="11">
        <f t="shared" si="5"/>
        <v>21.642857142857142</v>
      </c>
    </row>
    <row r="40" spans="1:12" x14ac:dyDescent="0.2">
      <c r="B40" s="13">
        <f t="shared" si="6"/>
        <v>40360</v>
      </c>
      <c r="C40" s="27" t="s">
        <v>4</v>
      </c>
      <c r="D40" s="15">
        <f>+B40+122</f>
        <v>40482</v>
      </c>
      <c r="E40" s="11">
        <f t="shared" si="4"/>
        <v>8.7857142857142865</v>
      </c>
      <c r="H40" s="9"/>
      <c r="I40" s="13">
        <f>+I39+30</f>
        <v>40452</v>
      </c>
      <c r="J40" s="9" t="s">
        <v>4</v>
      </c>
      <c r="K40" s="15">
        <f t="shared" si="7"/>
        <v>40724</v>
      </c>
      <c r="L40" s="11">
        <f t="shared" si="5"/>
        <v>19.5</v>
      </c>
    </row>
    <row r="41" spans="1:12" x14ac:dyDescent="0.2">
      <c r="B41" s="13">
        <f t="shared" si="6"/>
        <v>40360</v>
      </c>
      <c r="C41" s="27" t="s">
        <v>4</v>
      </c>
      <c r="D41" s="15">
        <f>+B41+152</f>
        <v>40512</v>
      </c>
      <c r="E41" s="11">
        <f t="shared" si="4"/>
        <v>10.928571428571429</v>
      </c>
      <c r="H41" s="9"/>
      <c r="I41" s="13">
        <f>+I40+31</f>
        <v>40483</v>
      </c>
      <c r="J41" s="9" t="s">
        <v>4</v>
      </c>
      <c r="K41" s="15">
        <f t="shared" si="7"/>
        <v>40724</v>
      </c>
      <c r="L41" s="11">
        <f t="shared" si="5"/>
        <v>17.285714285714285</v>
      </c>
    </row>
    <row r="42" spans="1:12" x14ac:dyDescent="0.2">
      <c r="B42" s="13">
        <f t="shared" si="6"/>
        <v>40360</v>
      </c>
      <c r="C42" s="27" t="s">
        <v>4</v>
      </c>
      <c r="D42" s="15">
        <f>+B42+183</f>
        <v>40543</v>
      </c>
      <c r="E42" s="11">
        <f t="shared" si="4"/>
        <v>13.142857142857142</v>
      </c>
      <c r="H42" s="9"/>
      <c r="I42" s="13">
        <f>+I41+30</f>
        <v>40513</v>
      </c>
      <c r="J42" s="9" t="s">
        <v>4</v>
      </c>
      <c r="K42" s="15">
        <f t="shared" si="7"/>
        <v>40724</v>
      </c>
      <c r="L42" s="11">
        <f t="shared" si="5"/>
        <v>15.142857142857142</v>
      </c>
    </row>
    <row r="43" spans="1:12" x14ac:dyDescent="0.2">
      <c r="B43" s="13">
        <f t="shared" si="6"/>
        <v>40360</v>
      </c>
      <c r="C43" s="27" t="s">
        <v>4</v>
      </c>
      <c r="D43" s="15">
        <f>+B43+214</f>
        <v>40574</v>
      </c>
      <c r="E43" s="11">
        <f t="shared" si="4"/>
        <v>15.357142857142858</v>
      </c>
      <c r="I43" s="13">
        <f>+I42+31</f>
        <v>40544</v>
      </c>
      <c r="J43" s="9" t="s">
        <v>4</v>
      </c>
      <c r="K43" s="15">
        <f t="shared" si="7"/>
        <v>40724</v>
      </c>
      <c r="L43" s="11">
        <f t="shared" si="5"/>
        <v>12.928571428571429</v>
      </c>
    </row>
    <row r="44" spans="1:12" x14ac:dyDescent="0.2">
      <c r="B44" s="13">
        <f t="shared" si="6"/>
        <v>40360</v>
      </c>
      <c r="C44" s="27" t="s">
        <v>4</v>
      </c>
      <c r="D44" s="15">
        <f>+B44+242</f>
        <v>40602</v>
      </c>
      <c r="E44" s="11">
        <f t="shared" si="4"/>
        <v>17.357142857142858</v>
      </c>
      <c r="I44" s="13">
        <f>+I43+31</f>
        <v>40575</v>
      </c>
      <c r="J44" s="9" t="s">
        <v>4</v>
      </c>
      <c r="K44" s="15">
        <f t="shared" si="7"/>
        <v>40724</v>
      </c>
      <c r="L44" s="11">
        <f t="shared" si="5"/>
        <v>10.714285714285714</v>
      </c>
    </row>
    <row r="45" spans="1:12" x14ac:dyDescent="0.2">
      <c r="B45" s="13">
        <f t="shared" si="6"/>
        <v>40360</v>
      </c>
      <c r="C45" s="27" t="s">
        <v>4</v>
      </c>
      <c r="D45" s="15">
        <f>+B45+273</f>
        <v>40633</v>
      </c>
      <c r="E45" s="11">
        <f t="shared" si="4"/>
        <v>19.571428571428573</v>
      </c>
      <c r="I45" s="13">
        <f>+I44+28</f>
        <v>40603</v>
      </c>
      <c r="J45" s="9" t="s">
        <v>4</v>
      </c>
      <c r="K45" s="15">
        <f t="shared" si="7"/>
        <v>40724</v>
      </c>
      <c r="L45" s="11">
        <f t="shared" si="5"/>
        <v>8.7142857142857135</v>
      </c>
    </row>
    <row r="46" spans="1:12" x14ac:dyDescent="0.2">
      <c r="B46" s="13">
        <f t="shared" si="6"/>
        <v>40360</v>
      </c>
      <c r="C46" s="27" t="s">
        <v>4</v>
      </c>
      <c r="D46" s="15">
        <f>+B46+303</f>
        <v>40663</v>
      </c>
      <c r="E46" s="11">
        <f t="shared" si="4"/>
        <v>21.714285714285715</v>
      </c>
      <c r="I46" s="13">
        <f>+I45+31</f>
        <v>40634</v>
      </c>
      <c r="J46" s="9" t="s">
        <v>4</v>
      </c>
      <c r="K46" s="15">
        <f t="shared" si="7"/>
        <v>40724</v>
      </c>
      <c r="L46" s="11">
        <f t="shared" si="5"/>
        <v>6.5</v>
      </c>
    </row>
    <row r="47" spans="1:12" x14ac:dyDescent="0.2">
      <c r="B47" s="13">
        <f t="shared" si="6"/>
        <v>40360</v>
      </c>
      <c r="C47" s="27" t="s">
        <v>4</v>
      </c>
      <c r="D47" s="15">
        <f>+B47+334</f>
        <v>40694</v>
      </c>
      <c r="E47" s="11">
        <f t="shared" si="4"/>
        <v>23.928571428571427</v>
      </c>
      <c r="I47" s="13">
        <f>+I46+30</f>
        <v>40664</v>
      </c>
      <c r="J47" s="9" t="s">
        <v>4</v>
      </c>
      <c r="K47" s="15">
        <f t="shared" si="7"/>
        <v>40724</v>
      </c>
      <c r="L47" s="11">
        <f t="shared" si="5"/>
        <v>4.3571428571428568</v>
      </c>
    </row>
    <row r="48" spans="1:12" x14ac:dyDescent="0.2">
      <c r="B48" s="13">
        <f t="shared" si="6"/>
        <v>40360</v>
      </c>
      <c r="C48" s="27" t="s">
        <v>4</v>
      </c>
      <c r="D48" s="15">
        <f>+B48+364</f>
        <v>40724</v>
      </c>
      <c r="E48" s="11">
        <f t="shared" si="4"/>
        <v>26.071428571428573</v>
      </c>
      <c r="I48" s="13">
        <f>+I47+31</f>
        <v>40695</v>
      </c>
      <c r="J48" s="9" t="s">
        <v>4</v>
      </c>
      <c r="K48" s="15">
        <f t="shared" si="7"/>
        <v>40724</v>
      </c>
      <c r="L48" s="11">
        <f t="shared" si="5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23C9-675F-44C3-869A-7B15AEF1851B}">
  <dimension ref="A1:L49"/>
  <sheetViews>
    <sheetView workbookViewId="0">
      <selection activeCell="C35" sqref="C35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39995</v>
      </c>
      <c r="C2" s="9" t="s">
        <v>4</v>
      </c>
      <c r="D2" s="10">
        <f>+B2+3</f>
        <v>39998</v>
      </c>
      <c r="E2" s="11">
        <f>+ROUND((D2+1-B2)/14,6)</f>
        <v>0.28571400000000002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39999</v>
      </c>
      <c r="C3" s="17" t="s">
        <v>4</v>
      </c>
      <c r="D3" s="18">
        <f t="shared" ref="D3:D27" si="1">+B3+13</f>
        <v>40012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40013</v>
      </c>
      <c r="C4" s="9" t="s">
        <v>4</v>
      </c>
      <c r="D4" s="10">
        <f t="shared" si="1"/>
        <v>40026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40027</v>
      </c>
      <c r="C5" s="17" t="s">
        <v>4</v>
      </c>
      <c r="D5" s="18">
        <f t="shared" si="1"/>
        <v>40040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40041</v>
      </c>
      <c r="C6" s="9" t="s">
        <v>4</v>
      </c>
      <c r="D6" s="10">
        <f t="shared" si="1"/>
        <v>40054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40055</v>
      </c>
      <c r="C7" s="17" t="s">
        <v>4</v>
      </c>
      <c r="D7" s="18">
        <f t="shared" si="1"/>
        <v>40068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40069</v>
      </c>
      <c r="C8" s="9" t="s">
        <v>4</v>
      </c>
      <c r="D8" s="10">
        <f t="shared" si="1"/>
        <v>40082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40083</v>
      </c>
      <c r="C9" s="17" t="s">
        <v>4</v>
      </c>
      <c r="D9" s="18">
        <f t="shared" si="1"/>
        <v>40096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40097</v>
      </c>
      <c r="C10" s="9" t="s">
        <v>4</v>
      </c>
      <c r="D10" s="10">
        <f t="shared" si="1"/>
        <v>40110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40111</v>
      </c>
      <c r="C11" s="17" t="s">
        <v>4</v>
      </c>
      <c r="D11" s="18">
        <f t="shared" si="1"/>
        <v>40124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40125</v>
      </c>
      <c r="C12" s="9" t="s">
        <v>4</v>
      </c>
      <c r="D12" s="10">
        <f t="shared" si="1"/>
        <v>40138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40139</v>
      </c>
      <c r="C13" s="17" t="s">
        <v>4</v>
      </c>
      <c r="D13" s="18">
        <f t="shared" si="1"/>
        <v>40152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40153</v>
      </c>
      <c r="C14" s="9" t="s">
        <v>4</v>
      </c>
      <c r="D14" s="10">
        <f t="shared" si="1"/>
        <v>40166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40167</v>
      </c>
      <c r="C15" s="17" t="s">
        <v>4</v>
      </c>
      <c r="D15" s="18">
        <f t="shared" si="1"/>
        <v>40180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40167</v>
      </c>
      <c r="J15" s="9" t="s">
        <v>4</v>
      </c>
      <c r="K15" s="15">
        <f>+I15+11</f>
        <v>40178</v>
      </c>
      <c r="L15">
        <f>ROUND((K15-I15+1)/14,6)</f>
        <v>0.85714299999999999</v>
      </c>
    </row>
    <row r="16" spans="1:12" x14ac:dyDescent="0.2">
      <c r="B16" s="8">
        <f t="shared" si="0"/>
        <v>40181</v>
      </c>
      <c r="C16" s="9" t="s">
        <v>4</v>
      </c>
      <c r="D16" s="10">
        <f t="shared" si="1"/>
        <v>40194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40179</v>
      </c>
      <c r="J16" s="9" t="s">
        <v>4</v>
      </c>
      <c r="K16" s="15">
        <f>+D15</f>
        <v>40180</v>
      </c>
      <c r="L16">
        <f>ROUND((K16-I16+1)/14,6)</f>
        <v>0.14285700000000001</v>
      </c>
    </row>
    <row r="17" spans="1:11" x14ac:dyDescent="0.2">
      <c r="B17" s="16">
        <f t="shared" si="0"/>
        <v>40195</v>
      </c>
      <c r="C17" s="17" t="s">
        <v>4</v>
      </c>
      <c r="D17" s="18">
        <f t="shared" si="1"/>
        <v>40208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40209</v>
      </c>
      <c r="C18" s="9" t="s">
        <v>4</v>
      </c>
      <c r="D18" s="10">
        <f t="shared" si="1"/>
        <v>40222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40223</v>
      </c>
      <c r="C19" s="17" t="s">
        <v>4</v>
      </c>
      <c r="D19" s="18">
        <f t="shared" si="1"/>
        <v>40236</v>
      </c>
      <c r="E19" s="19">
        <f t="shared" si="3"/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40237</v>
      </c>
      <c r="C20" s="9" t="s">
        <v>4</v>
      </c>
      <c r="D20" s="10">
        <f t="shared" si="1"/>
        <v>40250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40251</v>
      </c>
      <c r="C21" s="17" t="s">
        <v>4</v>
      </c>
      <c r="D21" s="18">
        <f t="shared" si="1"/>
        <v>40264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40265</v>
      </c>
      <c r="C22" s="9" t="s">
        <v>4</v>
      </c>
      <c r="D22" s="10">
        <f t="shared" si="1"/>
        <v>40278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40279</v>
      </c>
      <c r="C23" s="17" t="s">
        <v>4</v>
      </c>
      <c r="D23" s="18">
        <f t="shared" si="1"/>
        <v>40292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40293</v>
      </c>
      <c r="C24" s="9" t="s">
        <v>4</v>
      </c>
      <c r="D24" s="10">
        <f t="shared" si="1"/>
        <v>40306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40307</v>
      </c>
      <c r="C25" s="17" t="s">
        <v>4</v>
      </c>
      <c r="D25" s="18">
        <f t="shared" si="1"/>
        <v>40320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40321</v>
      </c>
      <c r="C26" s="9" t="s">
        <v>4</v>
      </c>
      <c r="D26" s="10">
        <f t="shared" si="1"/>
        <v>40334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40335</v>
      </c>
      <c r="C27" s="17" t="s">
        <v>4</v>
      </c>
      <c r="D27" s="18">
        <f t="shared" si="1"/>
        <v>40348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40349</v>
      </c>
      <c r="C28" s="9" t="s">
        <v>4</v>
      </c>
      <c r="D28" s="10">
        <v>40359</v>
      </c>
      <c r="E28" s="11">
        <f>+ROUND((D28+1-B28)/14,6)</f>
        <v>0.78571400000000002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26.071427999999997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39995</v>
      </c>
      <c r="C33" s="27" t="s">
        <v>4</v>
      </c>
      <c r="D33" s="15">
        <f>+K15</f>
        <v>40178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40179</v>
      </c>
      <c r="C34" s="27" t="s">
        <v>4</v>
      </c>
      <c r="D34" s="15">
        <f>+D28</f>
        <v>40359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39995</v>
      </c>
      <c r="C37" s="27" t="s">
        <v>4</v>
      </c>
      <c r="D37" s="15">
        <f>B37+30</f>
        <v>40025</v>
      </c>
      <c r="E37" s="11">
        <f t="shared" ref="E37:E48" si="4">+(D37-B37+1)/14</f>
        <v>2.2142857142857144</v>
      </c>
      <c r="H37" s="9"/>
      <c r="I37" s="13">
        <f>+B37</f>
        <v>39995</v>
      </c>
      <c r="J37" s="9" t="s">
        <v>4</v>
      </c>
      <c r="K37" s="15">
        <f>+D48</f>
        <v>40359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39995</v>
      </c>
      <c r="C38" s="27" t="s">
        <v>4</v>
      </c>
      <c r="D38" s="15">
        <f>+B38+61</f>
        <v>40056</v>
      </c>
      <c r="E38" s="11">
        <f t="shared" si="4"/>
        <v>4.4285714285714288</v>
      </c>
      <c r="H38" s="9"/>
      <c r="I38" s="13">
        <f>+I37+31</f>
        <v>40026</v>
      </c>
      <c r="J38" s="9" t="s">
        <v>4</v>
      </c>
      <c r="K38" s="15">
        <f t="shared" ref="K38:K48" si="7">+K37</f>
        <v>40359</v>
      </c>
      <c r="L38" s="11">
        <f t="shared" si="5"/>
        <v>23.857142857142858</v>
      </c>
    </row>
    <row r="39" spans="1:12" x14ac:dyDescent="0.2">
      <c r="B39" s="13">
        <f t="shared" si="6"/>
        <v>39995</v>
      </c>
      <c r="C39" s="27" t="s">
        <v>4</v>
      </c>
      <c r="D39" s="15">
        <f>+B39+91</f>
        <v>40086</v>
      </c>
      <c r="E39" s="11">
        <f t="shared" si="4"/>
        <v>6.5714285714285712</v>
      </c>
      <c r="H39" s="9"/>
      <c r="I39" s="13">
        <f>+I38+31</f>
        <v>40057</v>
      </c>
      <c r="J39" s="9" t="s">
        <v>4</v>
      </c>
      <c r="K39" s="15">
        <f t="shared" si="7"/>
        <v>40359</v>
      </c>
      <c r="L39" s="11">
        <f t="shared" si="5"/>
        <v>21.642857142857142</v>
      </c>
    </row>
    <row r="40" spans="1:12" x14ac:dyDescent="0.2">
      <c r="B40" s="13">
        <f t="shared" si="6"/>
        <v>39995</v>
      </c>
      <c r="C40" s="27" t="s">
        <v>4</v>
      </c>
      <c r="D40" s="15">
        <f>+B40+122</f>
        <v>40117</v>
      </c>
      <c r="E40" s="11">
        <f t="shared" si="4"/>
        <v>8.7857142857142865</v>
      </c>
      <c r="H40" s="9"/>
      <c r="I40" s="13">
        <f>+I39+30</f>
        <v>40087</v>
      </c>
      <c r="J40" s="9" t="s">
        <v>4</v>
      </c>
      <c r="K40" s="15">
        <f t="shared" si="7"/>
        <v>40359</v>
      </c>
      <c r="L40" s="11">
        <f t="shared" si="5"/>
        <v>19.5</v>
      </c>
    </row>
    <row r="41" spans="1:12" x14ac:dyDescent="0.2">
      <c r="B41" s="13">
        <f t="shared" si="6"/>
        <v>39995</v>
      </c>
      <c r="C41" s="27" t="s">
        <v>4</v>
      </c>
      <c r="D41" s="15">
        <f>+B41+152</f>
        <v>40147</v>
      </c>
      <c r="E41" s="11">
        <f t="shared" si="4"/>
        <v>10.928571428571429</v>
      </c>
      <c r="H41" s="9"/>
      <c r="I41" s="13">
        <f>+I40+31</f>
        <v>40118</v>
      </c>
      <c r="J41" s="9" t="s">
        <v>4</v>
      </c>
      <c r="K41" s="15">
        <f t="shared" si="7"/>
        <v>40359</v>
      </c>
      <c r="L41" s="11">
        <f t="shared" si="5"/>
        <v>17.285714285714285</v>
      </c>
    </row>
    <row r="42" spans="1:12" x14ac:dyDescent="0.2">
      <c r="B42" s="13">
        <f t="shared" si="6"/>
        <v>39995</v>
      </c>
      <c r="C42" s="27" t="s">
        <v>4</v>
      </c>
      <c r="D42" s="15">
        <f>+B42+183</f>
        <v>40178</v>
      </c>
      <c r="E42" s="11">
        <f t="shared" si="4"/>
        <v>13.142857142857142</v>
      </c>
      <c r="H42" s="9"/>
      <c r="I42" s="13">
        <f>+I41+30</f>
        <v>40148</v>
      </c>
      <c r="J42" s="9" t="s">
        <v>4</v>
      </c>
      <c r="K42" s="15">
        <f t="shared" si="7"/>
        <v>40359</v>
      </c>
      <c r="L42" s="11">
        <f t="shared" si="5"/>
        <v>15.142857142857142</v>
      </c>
    </row>
    <row r="43" spans="1:12" x14ac:dyDescent="0.2">
      <c r="B43" s="13">
        <f t="shared" si="6"/>
        <v>39995</v>
      </c>
      <c r="C43" s="27" t="s">
        <v>4</v>
      </c>
      <c r="D43" s="15">
        <f>+B43+214</f>
        <v>40209</v>
      </c>
      <c r="E43" s="11">
        <f t="shared" si="4"/>
        <v>15.357142857142858</v>
      </c>
      <c r="I43" s="13">
        <f>+I42+31</f>
        <v>40179</v>
      </c>
      <c r="J43" s="9" t="s">
        <v>4</v>
      </c>
      <c r="K43" s="15">
        <f t="shared" si="7"/>
        <v>40359</v>
      </c>
      <c r="L43" s="11">
        <f t="shared" si="5"/>
        <v>12.928571428571429</v>
      </c>
    </row>
    <row r="44" spans="1:12" x14ac:dyDescent="0.2">
      <c r="B44" s="13">
        <f t="shared" si="6"/>
        <v>39995</v>
      </c>
      <c r="C44" s="27" t="s">
        <v>4</v>
      </c>
      <c r="D44" s="15">
        <f>+B44+242</f>
        <v>40237</v>
      </c>
      <c r="E44" s="11">
        <f t="shared" si="4"/>
        <v>17.357142857142858</v>
      </c>
      <c r="I44" s="13">
        <f>+I43+31</f>
        <v>40210</v>
      </c>
      <c r="J44" s="9" t="s">
        <v>4</v>
      </c>
      <c r="K44" s="15">
        <f t="shared" si="7"/>
        <v>40359</v>
      </c>
      <c r="L44" s="11">
        <f t="shared" si="5"/>
        <v>10.714285714285714</v>
      </c>
    </row>
    <row r="45" spans="1:12" x14ac:dyDescent="0.2">
      <c r="B45" s="13">
        <f t="shared" si="6"/>
        <v>39995</v>
      </c>
      <c r="C45" s="27" t="s">
        <v>4</v>
      </c>
      <c r="D45" s="15">
        <f>+B45+273</f>
        <v>40268</v>
      </c>
      <c r="E45" s="11">
        <f t="shared" si="4"/>
        <v>19.571428571428573</v>
      </c>
      <c r="I45" s="13">
        <f>+I44+28</f>
        <v>40238</v>
      </c>
      <c r="J45" s="9" t="s">
        <v>4</v>
      </c>
      <c r="K45" s="15">
        <f t="shared" si="7"/>
        <v>40359</v>
      </c>
      <c r="L45" s="11">
        <f t="shared" si="5"/>
        <v>8.7142857142857135</v>
      </c>
    </row>
    <row r="46" spans="1:12" x14ac:dyDescent="0.2">
      <c r="B46" s="13">
        <f t="shared" si="6"/>
        <v>39995</v>
      </c>
      <c r="C46" s="27" t="s">
        <v>4</v>
      </c>
      <c r="D46" s="15">
        <f>+B46+303</f>
        <v>40298</v>
      </c>
      <c r="E46" s="11">
        <f t="shared" si="4"/>
        <v>21.714285714285715</v>
      </c>
      <c r="I46" s="13">
        <f>+I45+31</f>
        <v>40269</v>
      </c>
      <c r="J46" s="9" t="s">
        <v>4</v>
      </c>
      <c r="K46" s="15">
        <f t="shared" si="7"/>
        <v>40359</v>
      </c>
      <c r="L46" s="11">
        <f t="shared" si="5"/>
        <v>6.5</v>
      </c>
    </row>
    <row r="47" spans="1:12" x14ac:dyDescent="0.2">
      <c r="B47" s="13">
        <f t="shared" si="6"/>
        <v>39995</v>
      </c>
      <c r="C47" s="27" t="s">
        <v>4</v>
      </c>
      <c r="D47" s="15">
        <f>+B47+334</f>
        <v>40329</v>
      </c>
      <c r="E47" s="11">
        <f t="shared" si="4"/>
        <v>23.928571428571427</v>
      </c>
      <c r="I47" s="13">
        <f>+I46+30</f>
        <v>40299</v>
      </c>
      <c r="J47" s="9" t="s">
        <v>4</v>
      </c>
      <c r="K47" s="15">
        <f t="shared" si="7"/>
        <v>40359</v>
      </c>
      <c r="L47" s="11">
        <f t="shared" si="5"/>
        <v>4.3571428571428568</v>
      </c>
    </row>
    <row r="48" spans="1:12" x14ac:dyDescent="0.2">
      <c r="B48" s="13">
        <f t="shared" si="6"/>
        <v>39995</v>
      </c>
      <c r="C48" s="27" t="s">
        <v>4</v>
      </c>
      <c r="D48" s="15">
        <f>+B48+364</f>
        <v>40359</v>
      </c>
      <c r="E48" s="11">
        <f t="shared" si="4"/>
        <v>26.071428571428573</v>
      </c>
      <c r="I48" s="13">
        <f>+I47+31</f>
        <v>40330</v>
      </c>
      <c r="J48" s="9" t="s">
        <v>4</v>
      </c>
      <c r="K48" s="15">
        <f t="shared" si="7"/>
        <v>40359</v>
      </c>
      <c r="L48" s="11">
        <f t="shared" si="5"/>
        <v>2.1428571428571428</v>
      </c>
    </row>
    <row r="49" spans="12:12" x14ac:dyDescent="0.2">
      <c r="L49" s="11"/>
    </row>
  </sheetData>
  <sheetProtection password="CBEF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6C80-741E-4CC1-AA31-CC33F79252B3}">
  <dimension ref="A1:L49"/>
  <sheetViews>
    <sheetView workbookViewId="0"/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39630</v>
      </c>
      <c r="C2" s="9" t="s">
        <v>4</v>
      </c>
      <c r="D2" s="10">
        <f>+B2+4</f>
        <v>39634</v>
      </c>
      <c r="E2" s="11">
        <f>+ROUND((D2+1-B2)/14,6)</f>
        <v>0.35714299999999999</v>
      </c>
      <c r="F2" s="12">
        <v>1</v>
      </c>
      <c r="G2" s="12">
        <v>26</v>
      </c>
      <c r="I2" s="29"/>
      <c r="J2" s="14"/>
      <c r="K2" s="15"/>
    </row>
    <row r="3" spans="1:12" x14ac:dyDescent="0.2">
      <c r="B3" s="16">
        <f t="shared" ref="B3:B28" si="0">1+D2</f>
        <v>39635</v>
      </c>
      <c r="C3" s="17" t="s">
        <v>4</v>
      </c>
      <c r="D3" s="18">
        <f t="shared" ref="D3:D27" si="1">+B3+13</f>
        <v>39648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39649</v>
      </c>
      <c r="C4" s="9" t="s">
        <v>4</v>
      </c>
      <c r="D4" s="10">
        <f t="shared" si="1"/>
        <v>39662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39663</v>
      </c>
      <c r="C5" s="17" t="s">
        <v>4</v>
      </c>
      <c r="D5" s="18">
        <f t="shared" si="1"/>
        <v>39676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39677</v>
      </c>
      <c r="C6" s="9" t="s">
        <v>4</v>
      </c>
      <c r="D6" s="10">
        <f t="shared" si="1"/>
        <v>39690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39691</v>
      </c>
      <c r="C7" s="17" t="s">
        <v>4</v>
      </c>
      <c r="D7" s="18">
        <f t="shared" si="1"/>
        <v>39704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39705</v>
      </c>
      <c r="C8" s="9" t="s">
        <v>4</v>
      </c>
      <c r="D8" s="10">
        <f t="shared" si="1"/>
        <v>39718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39719</v>
      </c>
      <c r="C9" s="17" t="s">
        <v>4</v>
      </c>
      <c r="D9" s="18">
        <f t="shared" si="1"/>
        <v>39732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39733</v>
      </c>
      <c r="C10" s="9" t="s">
        <v>4</v>
      </c>
      <c r="D10" s="10">
        <f t="shared" si="1"/>
        <v>39746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39747</v>
      </c>
      <c r="C11" s="17" t="s">
        <v>4</v>
      </c>
      <c r="D11" s="18">
        <f t="shared" si="1"/>
        <v>39760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39761</v>
      </c>
      <c r="C12" s="9" t="s">
        <v>4</v>
      </c>
      <c r="D12" s="10">
        <f t="shared" si="1"/>
        <v>39774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39775</v>
      </c>
      <c r="C13" s="17" t="s">
        <v>4</v>
      </c>
      <c r="D13" s="18">
        <f t="shared" si="1"/>
        <v>39788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39789</v>
      </c>
      <c r="C14" s="9" t="s">
        <v>4</v>
      </c>
      <c r="D14" s="10">
        <f t="shared" si="1"/>
        <v>39802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39803</v>
      </c>
      <c r="C15" s="17" t="s">
        <v>4</v>
      </c>
      <c r="D15" s="18">
        <f t="shared" si="1"/>
        <v>39816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39803</v>
      </c>
      <c r="J15" s="9" t="s">
        <v>4</v>
      </c>
      <c r="K15" s="15">
        <f>+I15+10</f>
        <v>39813</v>
      </c>
      <c r="L15">
        <f>ROUND((K15-I15+1)/14,6)</f>
        <v>0.78571400000000002</v>
      </c>
    </row>
    <row r="16" spans="1:12" x14ac:dyDescent="0.2">
      <c r="B16" s="8">
        <f t="shared" si="0"/>
        <v>39817</v>
      </c>
      <c r="C16" s="9" t="s">
        <v>4</v>
      </c>
      <c r="D16" s="10">
        <f t="shared" si="1"/>
        <v>39830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39814</v>
      </c>
      <c r="J16" s="9" t="s">
        <v>4</v>
      </c>
      <c r="K16" s="15">
        <f>+D15</f>
        <v>39816</v>
      </c>
      <c r="L16">
        <f>ROUND((K16-I16+1)/14,6)</f>
        <v>0.214286</v>
      </c>
    </row>
    <row r="17" spans="1:11" x14ac:dyDescent="0.2">
      <c r="B17" s="16">
        <f t="shared" si="0"/>
        <v>39831</v>
      </c>
      <c r="C17" s="17" t="s">
        <v>4</v>
      </c>
      <c r="D17" s="18">
        <f t="shared" si="1"/>
        <v>39844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39845</v>
      </c>
      <c r="C18" s="9" t="s">
        <v>4</v>
      </c>
      <c r="D18" s="10">
        <f t="shared" si="1"/>
        <v>39858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39859</v>
      </c>
      <c r="C19" s="17" t="s">
        <v>4</v>
      </c>
      <c r="D19" s="18">
        <f>+B19+13</f>
        <v>39872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1" x14ac:dyDescent="0.2">
      <c r="B20" s="8">
        <f>1+D19</f>
        <v>39873</v>
      </c>
      <c r="C20" s="9" t="s">
        <v>4</v>
      </c>
      <c r="D20" s="10">
        <f t="shared" si="1"/>
        <v>39886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39887</v>
      </c>
      <c r="C21" s="17" t="s">
        <v>4</v>
      </c>
      <c r="D21" s="18">
        <f t="shared" si="1"/>
        <v>39900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39901</v>
      </c>
      <c r="C22" s="9" t="s">
        <v>4</v>
      </c>
      <c r="D22" s="10">
        <f t="shared" si="1"/>
        <v>39914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39915</v>
      </c>
      <c r="C23" s="17" t="s">
        <v>4</v>
      </c>
      <c r="D23" s="18">
        <f t="shared" si="1"/>
        <v>39928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39929</v>
      </c>
      <c r="C24" s="9" t="s">
        <v>4</v>
      </c>
      <c r="D24" s="10">
        <f t="shared" si="1"/>
        <v>39942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39943</v>
      </c>
      <c r="C25" s="17" t="s">
        <v>4</v>
      </c>
      <c r="D25" s="18">
        <f t="shared" si="1"/>
        <v>39956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39957</v>
      </c>
      <c r="C26" s="9" t="s">
        <v>4</v>
      </c>
      <c r="D26" s="10">
        <f t="shared" si="1"/>
        <v>39970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39971</v>
      </c>
      <c r="C27" s="17" t="s">
        <v>4</v>
      </c>
      <c r="D27" s="18">
        <f t="shared" si="1"/>
        <v>39984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39985</v>
      </c>
      <c r="C28" s="9" t="s">
        <v>4</v>
      </c>
      <c r="D28" s="10">
        <v>39994</v>
      </c>
      <c r="E28" s="11">
        <f>+ROUND((D28+1-B28)/14,6)</f>
        <v>0.71428599999999998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26.071429000000002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39630</v>
      </c>
      <c r="C33" s="27" t="s">
        <v>4</v>
      </c>
      <c r="D33" s="15">
        <f>+K15</f>
        <v>39813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39814</v>
      </c>
      <c r="C34" s="27" t="s">
        <v>4</v>
      </c>
      <c r="D34" s="15">
        <f>+D28</f>
        <v>39994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39630</v>
      </c>
      <c r="C37" s="27" t="s">
        <v>4</v>
      </c>
      <c r="D37" s="15">
        <f>B37+30</f>
        <v>39660</v>
      </c>
      <c r="E37" s="11">
        <f t="shared" ref="E37:E48" si="4">+(D37-B37+1)/14</f>
        <v>2.2142857142857144</v>
      </c>
      <c r="H37" s="9"/>
      <c r="I37" s="13">
        <f>+B37</f>
        <v>39630</v>
      </c>
      <c r="J37" s="9" t="s">
        <v>4</v>
      </c>
      <c r="K37" s="15">
        <f>+D48</f>
        <v>39994</v>
      </c>
      <c r="L37" s="11">
        <f t="shared" ref="L37:L43" si="5">+(K37-I37+1)/14</f>
        <v>26.071428571428573</v>
      </c>
    </row>
    <row r="38" spans="1:12" x14ac:dyDescent="0.2">
      <c r="B38" s="13">
        <f t="shared" ref="B38:B48" si="6">+B37</f>
        <v>39630</v>
      </c>
      <c r="C38" s="27" t="s">
        <v>4</v>
      </c>
      <c r="D38" s="15">
        <f>+B38+61</f>
        <v>39691</v>
      </c>
      <c r="E38" s="11">
        <f t="shared" si="4"/>
        <v>4.4285714285714288</v>
      </c>
      <c r="H38" s="9"/>
      <c r="I38" s="13">
        <f>+I37+31</f>
        <v>39661</v>
      </c>
      <c r="J38" s="9" t="s">
        <v>4</v>
      </c>
      <c r="K38" s="15">
        <f t="shared" ref="K38:K48" si="7">+K37</f>
        <v>39994</v>
      </c>
      <c r="L38" s="11">
        <f t="shared" si="5"/>
        <v>23.857142857142858</v>
      </c>
    </row>
    <row r="39" spans="1:12" x14ac:dyDescent="0.2">
      <c r="B39" s="13">
        <f t="shared" si="6"/>
        <v>39630</v>
      </c>
      <c r="C39" s="27" t="s">
        <v>4</v>
      </c>
      <c r="D39" s="15">
        <f>+B39+91</f>
        <v>39721</v>
      </c>
      <c r="E39" s="11">
        <f t="shared" si="4"/>
        <v>6.5714285714285712</v>
      </c>
      <c r="H39" s="9"/>
      <c r="I39" s="13">
        <f>+I38+31</f>
        <v>39692</v>
      </c>
      <c r="J39" s="9" t="s">
        <v>4</v>
      </c>
      <c r="K39" s="15">
        <f t="shared" si="7"/>
        <v>39994</v>
      </c>
      <c r="L39" s="11">
        <f t="shared" si="5"/>
        <v>21.642857142857142</v>
      </c>
    </row>
    <row r="40" spans="1:12" x14ac:dyDescent="0.2">
      <c r="B40" s="13">
        <f t="shared" si="6"/>
        <v>39630</v>
      </c>
      <c r="C40" s="27" t="s">
        <v>4</v>
      </c>
      <c r="D40" s="15">
        <f>+B40+122</f>
        <v>39752</v>
      </c>
      <c r="E40" s="11">
        <f t="shared" si="4"/>
        <v>8.7857142857142865</v>
      </c>
      <c r="H40" s="9"/>
      <c r="I40" s="13">
        <f>+I39+30</f>
        <v>39722</v>
      </c>
      <c r="J40" s="9" t="s">
        <v>4</v>
      </c>
      <c r="K40" s="15">
        <f t="shared" si="7"/>
        <v>39994</v>
      </c>
      <c r="L40" s="11">
        <f t="shared" si="5"/>
        <v>19.5</v>
      </c>
    </row>
    <row r="41" spans="1:12" x14ac:dyDescent="0.2">
      <c r="B41" s="13">
        <f t="shared" si="6"/>
        <v>39630</v>
      </c>
      <c r="C41" s="27" t="s">
        <v>4</v>
      </c>
      <c r="D41" s="15">
        <f>+B41+152</f>
        <v>39782</v>
      </c>
      <c r="E41" s="11">
        <f t="shared" si="4"/>
        <v>10.928571428571429</v>
      </c>
      <c r="H41" s="9"/>
      <c r="I41" s="13">
        <f>+I40+31</f>
        <v>39753</v>
      </c>
      <c r="J41" s="9" t="s">
        <v>4</v>
      </c>
      <c r="K41" s="15">
        <f t="shared" si="7"/>
        <v>39994</v>
      </c>
      <c r="L41" s="11">
        <f t="shared" si="5"/>
        <v>17.285714285714285</v>
      </c>
    </row>
    <row r="42" spans="1:12" x14ac:dyDescent="0.2">
      <c r="B42" s="13">
        <f t="shared" si="6"/>
        <v>39630</v>
      </c>
      <c r="C42" s="27" t="s">
        <v>4</v>
      </c>
      <c r="D42" s="15">
        <f>+B42+183</f>
        <v>39813</v>
      </c>
      <c r="E42" s="11">
        <f t="shared" si="4"/>
        <v>13.142857142857142</v>
      </c>
      <c r="H42" s="9"/>
      <c r="I42" s="13">
        <f>+I41+30</f>
        <v>39783</v>
      </c>
      <c r="J42" s="9" t="s">
        <v>4</v>
      </c>
      <c r="K42" s="15">
        <f t="shared" si="7"/>
        <v>39994</v>
      </c>
      <c r="L42" s="11">
        <f t="shared" si="5"/>
        <v>15.142857142857142</v>
      </c>
    </row>
    <row r="43" spans="1:12" x14ac:dyDescent="0.2">
      <c r="B43" s="13">
        <f t="shared" si="6"/>
        <v>39630</v>
      </c>
      <c r="C43" s="27" t="s">
        <v>4</v>
      </c>
      <c r="D43" s="15">
        <f>+B43+214</f>
        <v>39844</v>
      </c>
      <c r="E43" s="11">
        <f t="shared" si="4"/>
        <v>15.357142857142858</v>
      </c>
      <c r="I43" s="13">
        <f>+I42+31</f>
        <v>39814</v>
      </c>
      <c r="J43" s="9" t="s">
        <v>4</v>
      </c>
      <c r="K43" s="15">
        <f t="shared" si="7"/>
        <v>39994</v>
      </c>
      <c r="L43" s="11">
        <f t="shared" si="5"/>
        <v>12.928571428571429</v>
      </c>
    </row>
    <row r="44" spans="1:12" x14ac:dyDescent="0.2">
      <c r="B44" s="13">
        <f t="shared" si="6"/>
        <v>39630</v>
      </c>
      <c r="C44" s="27" t="s">
        <v>4</v>
      </c>
      <c r="D44" s="15">
        <f>+B44+242</f>
        <v>39872</v>
      </c>
      <c r="E44" s="11">
        <f t="shared" si="4"/>
        <v>17.357142857142858</v>
      </c>
      <c r="I44" s="13">
        <f>+I43+31</f>
        <v>39845</v>
      </c>
      <c r="J44" s="9" t="s">
        <v>4</v>
      </c>
      <c r="K44" s="15">
        <f t="shared" si="7"/>
        <v>39994</v>
      </c>
      <c r="L44" s="11">
        <f>+(K44-I44+1)/14</f>
        <v>10.714285714285714</v>
      </c>
    </row>
    <row r="45" spans="1:12" x14ac:dyDescent="0.2">
      <c r="B45" s="13">
        <f t="shared" si="6"/>
        <v>39630</v>
      </c>
      <c r="C45" s="27" t="s">
        <v>4</v>
      </c>
      <c r="D45" s="15">
        <f>+B45+273</f>
        <v>39903</v>
      </c>
      <c r="E45" s="11">
        <f t="shared" si="4"/>
        <v>19.571428571428573</v>
      </c>
      <c r="I45" s="13">
        <f>+I44+28</f>
        <v>39873</v>
      </c>
      <c r="J45" s="9" t="s">
        <v>4</v>
      </c>
      <c r="K45" s="15">
        <f t="shared" si="7"/>
        <v>39994</v>
      </c>
      <c r="L45" s="11">
        <f>+(K45-I45+1)/14</f>
        <v>8.7142857142857135</v>
      </c>
    </row>
    <row r="46" spans="1:12" x14ac:dyDescent="0.2">
      <c r="B46" s="13">
        <f t="shared" si="6"/>
        <v>39630</v>
      </c>
      <c r="C46" s="27" t="s">
        <v>4</v>
      </c>
      <c r="D46" s="15">
        <f>+B46+303</f>
        <v>39933</v>
      </c>
      <c r="E46" s="11">
        <f t="shared" si="4"/>
        <v>21.714285714285715</v>
      </c>
      <c r="I46" s="13">
        <f>+I45+31</f>
        <v>39904</v>
      </c>
      <c r="J46" s="9" t="s">
        <v>4</v>
      </c>
      <c r="K46" s="15">
        <f t="shared" si="7"/>
        <v>39994</v>
      </c>
      <c r="L46" s="11">
        <f>+(K46-I46+1)/14</f>
        <v>6.5</v>
      </c>
    </row>
    <row r="47" spans="1:12" x14ac:dyDescent="0.2">
      <c r="B47" s="13">
        <f t="shared" si="6"/>
        <v>39630</v>
      </c>
      <c r="C47" s="27" t="s">
        <v>4</v>
      </c>
      <c r="D47" s="15">
        <f>+B47+334</f>
        <v>39964</v>
      </c>
      <c r="E47" s="11">
        <f t="shared" si="4"/>
        <v>23.928571428571427</v>
      </c>
      <c r="I47" s="13">
        <f>+I46+30</f>
        <v>39934</v>
      </c>
      <c r="J47" s="9" t="s">
        <v>4</v>
      </c>
      <c r="K47" s="15">
        <f t="shared" si="7"/>
        <v>39994</v>
      </c>
      <c r="L47" s="11">
        <f>+(K47-I47+1)/14</f>
        <v>4.3571428571428568</v>
      </c>
    </row>
    <row r="48" spans="1:12" x14ac:dyDescent="0.2">
      <c r="B48" s="13">
        <f t="shared" si="6"/>
        <v>39630</v>
      </c>
      <c r="C48" s="27" t="s">
        <v>4</v>
      </c>
      <c r="D48" s="15">
        <f>+B48+364</f>
        <v>39994</v>
      </c>
      <c r="E48" s="11">
        <f t="shared" si="4"/>
        <v>26.071428571428573</v>
      </c>
      <c r="I48" s="13">
        <f>+I47+31</f>
        <v>39965</v>
      </c>
      <c r="J48" s="9" t="s">
        <v>4</v>
      </c>
      <c r="K48" s="15">
        <f t="shared" si="7"/>
        <v>39994</v>
      </c>
      <c r="L48" s="11">
        <f>+(K48-I48+1)/14</f>
        <v>2.1428571428571428</v>
      </c>
    </row>
    <row r="49" spans="12:12" x14ac:dyDescent="0.2">
      <c r="L49" s="11"/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8571-84DA-45A9-9087-3A153B915778}">
  <dimension ref="A1:N49"/>
  <sheetViews>
    <sheetView workbookViewId="0">
      <selection sqref="A1:IV65536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2.7109375" customWidth="1"/>
    <col min="6" max="6" width="9.140625" style="12" customWidth="1"/>
    <col min="7" max="7" width="3" style="12" bestFit="1" customWidth="1"/>
    <col min="8" max="8" width="4.42578125" bestFit="1" customWidth="1"/>
    <col min="9" max="9" width="12.140625" bestFit="1" customWidth="1"/>
    <col min="10" max="10" width="1.7109375" bestFit="1" customWidth="1"/>
    <col min="11" max="11" width="12" bestFit="1" customWidth="1"/>
    <col min="12" max="12" width="9.85546875" bestFit="1" customWidth="1"/>
    <col min="13" max="13" width="18" customWidth="1"/>
    <col min="14" max="14" width="8.85546875" hidden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45839</v>
      </c>
      <c r="C2" s="9" t="s">
        <v>4</v>
      </c>
      <c r="D2" s="10">
        <f>+B2+11</f>
        <v>45850</v>
      </c>
      <c r="E2" s="11">
        <f>+ROUND((D2+1-B2)/14,6)</f>
        <v>0.85714299999999999</v>
      </c>
      <c r="F2" s="12">
        <v>1</v>
      </c>
      <c r="G2" s="12">
        <v>27</v>
      </c>
      <c r="I2" s="32"/>
      <c r="J2" s="14"/>
      <c r="K2" s="15"/>
    </row>
    <row r="3" spans="1:13" x14ac:dyDescent="0.2">
      <c r="B3" s="16">
        <f t="shared" ref="B3:B27" si="0">1+D2</f>
        <v>45851</v>
      </c>
      <c r="C3" s="17" t="s">
        <v>4</v>
      </c>
      <c r="D3" s="18">
        <f t="shared" ref="D3:D26" si="1">+B3+13</f>
        <v>45864</v>
      </c>
      <c r="E3" s="19">
        <f>+ROUND((D3+1-B3)/14,6)</f>
        <v>1</v>
      </c>
      <c r="F3" s="20">
        <f t="shared" ref="F3:F28" si="2">+F2+1</f>
        <v>2</v>
      </c>
      <c r="G3" s="20">
        <v>26</v>
      </c>
      <c r="I3" s="13"/>
      <c r="K3" s="35"/>
    </row>
    <row r="4" spans="1:13" x14ac:dyDescent="0.2">
      <c r="B4" s="8">
        <f t="shared" si="0"/>
        <v>45865</v>
      </c>
      <c r="C4" s="9" t="s">
        <v>4</v>
      </c>
      <c r="D4" s="10">
        <f t="shared" si="1"/>
        <v>45878</v>
      </c>
      <c r="E4" s="11">
        <f>+ROUND((D4+1-B4)/14,6)</f>
        <v>1</v>
      </c>
      <c r="F4" s="12">
        <f t="shared" si="2"/>
        <v>3</v>
      </c>
      <c r="G4" s="12">
        <v>25</v>
      </c>
    </row>
    <row r="5" spans="1:13" x14ac:dyDescent="0.2">
      <c r="B5" s="16">
        <f t="shared" si="0"/>
        <v>45879</v>
      </c>
      <c r="C5" s="17" t="s">
        <v>4</v>
      </c>
      <c r="D5" s="18">
        <f t="shared" si="1"/>
        <v>45892</v>
      </c>
      <c r="E5" s="19">
        <f>+ROUND((D5+1-B5)/14,6)</f>
        <v>1</v>
      </c>
      <c r="F5" s="20">
        <f t="shared" si="2"/>
        <v>4</v>
      </c>
      <c r="G5" s="20">
        <v>24</v>
      </c>
    </row>
    <row r="6" spans="1:13" x14ac:dyDescent="0.2">
      <c r="B6" s="8">
        <f t="shared" si="0"/>
        <v>45893</v>
      </c>
      <c r="C6" s="9" t="s">
        <v>4</v>
      </c>
      <c r="D6" s="10">
        <f t="shared" si="1"/>
        <v>45906</v>
      </c>
      <c r="E6" s="11">
        <f>+ROUND((D6+1-B6)/14,6)</f>
        <v>1</v>
      </c>
      <c r="F6" s="12">
        <f t="shared" si="2"/>
        <v>5</v>
      </c>
      <c r="G6" s="12">
        <v>23</v>
      </c>
    </row>
    <row r="7" spans="1:13" x14ac:dyDescent="0.2">
      <c r="B7" s="16">
        <f t="shared" si="0"/>
        <v>45907</v>
      </c>
      <c r="C7" s="17" t="s">
        <v>4</v>
      </c>
      <c r="D7" s="18">
        <f t="shared" si="1"/>
        <v>45920</v>
      </c>
      <c r="E7" s="19">
        <f t="shared" ref="E7:E27" si="3">+ROUND((D7+1-B7)/14,4)</f>
        <v>1</v>
      </c>
      <c r="F7" s="20">
        <f t="shared" si="2"/>
        <v>6</v>
      </c>
      <c r="G7" s="20">
        <v>22</v>
      </c>
    </row>
    <row r="8" spans="1:13" x14ac:dyDescent="0.2">
      <c r="B8" s="8">
        <f t="shared" si="0"/>
        <v>45921</v>
      </c>
      <c r="C8" s="9" t="s">
        <v>4</v>
      </c>
      <c r="D8" s="10">
        <f t="shared" si="1"/>
        <v>45934</v>
      </c>
      <c r="E8" s="11">
        <f t="shared" si="3"/>
        <v>1</v>
      </c>
      <c r="F8" s="12">
        <f t="shared" si="2"/>
        <v>7</v>
      </c>
      <c r="G8" s="12">
        <v>21</v>
      </c>
    </row>
    <row r="9" spans="1:13" x14ac:dyDescent="0.2">
      <c r="B9" s="16">
        <f t="shared" si="0"/>
        <v>45935</v>
      </c>
      <c r="C9" s="17" t="s">
        <v>4</v>
      </c>
      <c r="D9" s="18">
        <f t="shared" si="1"/>
        <v>45948</v>
      </c>
      <c r="E9" s="19">
        <f t="shared" si="3"/>
        <v>1</v>
      </c>
      <c r="F9" s="20">
        <f t="shared" si="2"/>
        <v>8</v>
      </c>
      <c r="G9" s="20">
        <v>20</v>
      </c>
    </row>
    <row r="10" spans="1:13" x14ac:dyDescent="0.2">
      <c r="B10" s="8">
        <f t="shared" si="0"/>
        <v>45949</v>
      </c>
      <c r="C10" s="9" t="s">
        <v>4</v>
      </c>
      <c r="D10" s="10">
        <f t="shared" si="1"/>
        <v>45962</v>
      </c>
      <c r="E10" s="11">
        <f t="shared" si="3"/>
        <v>1</v>
      </c>
      <c r="F10" s="12">
        <f t="shared" si="2"/>
        <v>9</v>
      </c>
      <c r="G10" s="12">
        <v>19</v>
      </c>
    </row>
    <row r="11" spans="1:13" x14ac:dyDescent="0.2">
      <c r="B11" s="16">
        <f t="shared" si="0"/>
        <v>45963</v>
      </c>
      <c r="C11" s="17" t="s">
        <v>4</v>
      </c>
      <c r="D11" s="18">
        <f t="shared" si="1"/>
        <v>45976</v>
      </c>
      <c r="E11" s="19">
        <f t="shared" si="3"/>
        <v>1</v>
      </c>
      <c r="F11" s="20">
        <f t="shared" si="2"/>
        <v>10</v>
      </c>
      <c r="G11" s="20">
        <v>18</v>
      </c>
    </row>
    <row r="12" spans="1:13" x14ac:dyDescent="0.2">
      <c r="B12" s="8">
        <f t="shared" si="0"/>
        <v>45977</v>
      </c>
      <c r="C12" s="9" t="s">
        <v>4</v>
      </c>
      <c r="D12" s="10">
        <f t="shared" si="1"/>
        <v>45990</v>
      </c>
      <c r="E12" s="11">
        <f t="shared" si="3"/>
        <v>1</v>
      </c>
      <c r="F12" s="12">
        <f t="shared" si="2"/>
        <v>11</v>
      </c>
      <c r="G12" s="12">
        <v>17</v>
      </c>
    </row>
    <row r="13" spans="1:13" x14ac:dyDescent="0.2">
      <c r="B13" s="16">
        <f t="shared" si="0"/>
        <v>45991</v>
      </c>
      <c r="C13" s="17" t="s">
        <v>4</v>
      </c>
      <c r="D13" s="18">
        <f t="shared" si="1"/>
        <v>46004</v>
      </c>
      <c r="E13" s="19">
        <f t="shared" si="3"/>
        <v>1</v>
      </c>
      <c r="F13" s="20">
        <f t="shared" si="2"/>
        <v>12</v>
      </c>
      <c r="G13" s="20">
        <v>16</v>
      </c>
    </row>
    <row r="14" spans="1:13" x14ac:dyDescent="0.2">
      <c r="B14" s="8">
        <f t="shared" si="0"/>
        <v>46005</v>
      </c>
      <c r="C14" s="9" t="s">
        <v>4</v>
      </c>
      <c r="D14" s="10">
        <f t="shared" si="1"/>
        <v>46018</v>
      </c>
      <c r="E14" s="11">
        <f t="shared" si="3"/>
        <v>1</v>
      </c>
      <c r="F14" s="12">
        <f t="shared" si="2"/>
        <v>13</v>
      </c>
      <c r="G14" s="12">
        <v>15</v>
      </c>
      <c r="I14" s="11"/>
    </row>
    <row r="15" spans="1:13" x14ac:dyDescent="0.2">
      <c r="B15" s="16">
        <f>1+D14</f>
        <v>46019</v>
      </c>
      <c r="C15" s="17" t="s">
        <v>4</v>
      </c>
      <c r="D15" s="18">
        <f t="shared" si="1"/>
        <v>46032</v>
      </c>
      <c r="E15" s="19">
        <f t="shared" si="3"/>
        <v>1</v>
      </c>
      <c r="F15" s="20">
        <f t="shared" si="2"/>
        <v>14</v>
      </c>
      <c r="G15" s="20">
        <v>14</v>
      </c>
      <c r="H15" s="21"/>
      <c r="J15" s="9"/>
      <c r="K15" s="15"/>
      <c r="M15" s="30"/>
    </row>
    <row r="16" spans="1:13" x14ac:dyDescent="0.2">
      <c r="B16" s="8">
        <f>1+D15</f>
        <v>46033</v>
      </c>
      <c r="C16" s="9" t="s">
        <v>4</v>
      </c>
      <c r="D16" s="10">
        <f>+B16+13</f>
        <v>46046</v>
      </c>
      <c r="E16" s="11">
        <f t="shared" si="3"/>
        <v>1</v>
      </c>
      <c r="F16" s="12">
        <f t="shared" si="2"/>
        <v>15</v>
      </c>
      <c r="G16" s="12">
        <v>13</v>
      </c>
      <c r="J16" s="9"/>
      <c r="K16" s="15"/>
    </row>
    <row r="17" spans="1:14" x14ac:dyDescent="0.2">
      <c r="B17" s="16">
        <f t="shared" si="0"/>
        <v>46047</v>
      </c>
      <c r="C17" s="17" t="s">
        <v>4</v>
      </c>
      <c r="D17" s="18">
        <f>+B17+13</f>
        <v>46060</v>
      </c>
      <c r="E17" s="19">
        <f t="shared" si="3"/>
        <v>1</v>
      </c>
      <c r="F17" s="20">
        <f t="shared" si="2"/>
        <v>16</v>
      </c>
      <c r="G17" s="20">
        <v>12</v>
      </c>
      <c r="L17" s="11"/>
    </row>
    <row r="18" spans="1:14" x14ac:dyDescent="0.2">
      <c r="B18" s="8">
        <f>1+D17</f>
        <v>46061</v>
      </c>
      <c r="C18" s="9" t="s">
        <v>4</v>
      </c>
      <c r="D18" s="10">
        <f>+B18+13</f>
        <v>46074</v>
      </c>
      <c r="E18" s="11">
        <f>+ROUND((D18+1-B18)/14,4)</f>
        <v>1</v>
      </c>
      <c r="F18" s="12">
        <f>+F17+1</f>
        <v>17</v>
      </c>
      <c r="G18" s="12">
        <v>11</v>
      </c>
    </row>
    <row r="19" spans="1:14" x14ac:dyDescent="0.2">
      <c r="B19" s="16">
        <f>1+D18</f>
        <v>46075</v>
      </c>
      <c r="C19" s="17" t="s">
        <v>4</v>
      </c>
      <c r="D19" s="18">
        <f>+B19+13</f>
        <v>46088</v>
      </c>
      <c r="E19" s="19">
        <f>+ROUND((D19+1-B19)/14,4)</f>
        <v>1</v>
      </c>
      <c r="F19" s="20">
        <f>+F18+1</f>
        <v>18</v>
      </c>
      <c r="G19" s="20">
        <v>10</v>
      </c>
    </row>
    <row r="20" spans="1:14" x14ac:dyDescent="0.2">
      <c r="B20" s="8">
        <f>1+D19</f>
        <v>46089</v>
      </c>
      <c r="C20" s="9" t="s">
        <v>4</v>
      </c>
      <c r="D20" s="10">
        <f t="shared" si="1"/>
        <v>46102</v>
      </c>
      <c r="E20" s="11">
        <f t="shared" si="3"/>
        <v>1</v>
      </c>
      <c r="F20" s="12">
        <f t="shared" si="2"/>
        <v>19</v>
      </c>
      <c r="G20" s="12">
        <v>9</v>
      </c>
    </row>
    <row r="21" spans="1:14" x14ac:dyDescent="0.2">
      <c r="B21" s="16">
        <f t="shared" si="0"/>
        <v>46103</v>
      </c>
      <c r="C21" s="17" t="s">
        <v>4</v>
      </c>
      <c r="D21" s="18">
        <f t="shared" si="1"/>
        <v>46116</v>
      </c>
      <c r="E21" s="19">
        <f t="shared" si="3"/>
        <v>1</v>
      </c>
      <c r="F21" s="20">
        <f t="shared" si="2"/>
        <v>20</v>
      </c>
      <c r="G21" s="20">
        <v>8</v>
      </c>
    </row>
    <row r="22" spans="1:14" x14ac:dyDescent="0.2">
      <c r="B22" s="8">
        <f t="shared" si="0"/>
        <v>46117</v>
      </c>
      <c r="C22" s="9" t="s">
        <v>4</v>
      </c>
      <c r="D22" s="10">
        <f t="shared" si="1"/>
        <v>46130</v>
      </c>
      <c r="E22" s="11">
        <f t="shared" si="3"/>
        <v>1</v>
      </c>
      <c r="F22" s="12">
        <f t="shared" si="2"/>
        <v>21</v>
      </c>
      <c r="G22" s="12">
        <v>7</v>
      </c>
    </row>
    <row r="23" spans="1:14" x14ac:dyDescent="0.2">
      <c r="B23" s="16">
        <f t="shared" si="0"/>
        <v>46131</v>
      </c>
      <c r="C23" s="17" t="s">
        <v>4</v>
      </c>
      <c r="D23" s="18">
        <f t="shared" si="1"/>
        <v>46144</v>
      </c>
      <c r="E23" s="19">
        <f t="shared" si="3"/>
        <v>1</v>
      </c>
      <c r="F23" s="20">
        <f t="shared" si="2"/>
        <v>22</v>
      </c>
      <c r="G23" s="20">
        <v>6</v>
      </c>
    </row>
    <row r="24" spans="1:14" x14ac:dyDescent="0.2">
      <c r="B24" s="8">
        <f t="shared" si="0"/>
        <v>46145</v>
      </c>
      <c r="C24" s="9" t="s">
        <v>4</v>
      </c>
      <c r="D24" s="10">
        <f t="shared" si="1"/>
        <v>46158</v>
      </c>
      <c r="E24" s="11">
        <f t="shared" si="3"/>
        <v>1</v>
      </c>
      <c r="F24" s="12">
        <f t="shared" si="2"/>
        <v>23</v>
      </c>
      <c r="G24" s="12">
        <v>5</v>
      </c>
    </row>
    <row r="25" spans="1:14" x14ac:dyDescent="0.2">
      <c r="B25" s="16">
        <f t="shared" si="0"/>
        <v>46159</v>
      </c>
      <c r="C25" s="17" t="s">
        <v>4</v>
      </c>
      <c r="D25" s="18">
        <f t="shared" si="1"/>
        <v>46172</v>
      </c>
      <c r="E25" s="19">
        <f t="shared" si="3"/>
        <v>1</v>
      </c>
      <c r="F25" s="20">
        <f t="shared" si="2"/>
        <v>24</v>
      </c>
      <c r="G25" s="20">
        <v>4</v>
      </c>
    </row>
    <row r="26" spans="1:14" x14ac:dyDescent="0.2">
      <c r="B26" s="8">
        <f t="shared" si="0"/>
        <v>46173</v>
      </c>
      <c r="C26" s="9" t="s">
        <v>4</v>
      </c>
      <c r="D26" s="10">
        <f t="shared" si="1"/>
        <v>46186</v>
      </c>
      <c r="E26" s="11">
        <f t="shared" si="3"/>
        <v>1</v>
      </c>
      <c r="F26" s="12">
        <f t="shared" si="2"/>
        <v>25</v>
      </c>
      <c r="G26" s="12">
        <v>3</v>
      </c>
    </row>
    <row r="27" spans="1:14" x14ac:dyDescent="0.2">
      <c r="B27" s="16">
        <f t="shared" si="0"/>
        <v>46187</v>
      </c>
      <c r="C27" s="17" t="s">
        <v>4</v>
      </c>
      <c r="D27" s="18">
        <f>+B27+13</f>
        <v>46200</v>
      </c>
      <c r="E27" s="19">
        <f t="shared" si="3"/>
        <v>1</v>
      </c>
      <c r="F27" s="20">
        <f t="shared" si="2"/>
        <v>26</v>
      </c>
      <c r="G27" s="20">
        <v>2</v>
      </c>
    </row>
    <row r="28" spans="1:14" x14ac:dyDescent="0.2">
      <c r="B28" s="8">
        <f>1+D27</f>
        <v>46201</v>
      </c>
      <c r="C28" s="9" t="s">
        <v>4</v>
      </c>
      <c r="D28" s="10">
        <v>46203</v>
      </c>
      <c r="E28" s="11">
        <f>+ROUND((D28+1-B28)/14,6)</f>
        <v>0.214286</v>
      </c>
      <c r="F28" s="12">
        <f t="shared" si="2"/>
        <v>27</v>
      </c>
      <c r="G28" s="12">
        <v>1</v>
      </c>
      <c r="I28" s="13"/>
      <c r="J28" s="14"/>
      <c r="K28" s="13"/>
    </row>
    <row r="29" spans="1:14" ht="13.5" thickBot="1" x14ac:dyDescent="0.25">
      <c r="E29" s="24">
        <f>SUM(E2:E28)</f>
        <v>26.071429000000002</v>
      </c>
      <c r="I29" s="36"/>
      <c r="J29" s="14"/>
      <c r="K29" s="13"/>
    </row>
    <row r="30" spans="1:14" ht="13.5" thickTop="1" x14ac:dyDescent="0.2">
      <c r="E30" s="11"/>
    </row>
    <row r="31" spans="1:14" x14ac:dyDescent="0.2">
      <c r="B31" s="13"/>
      <c r="C31" s="25"/>
      <c r="D31" s="15"/>
      <c r="E31" s="11"/>
    </row>
    <row r="32" spans="1:14" x14ac:dyDescent="0.2">
      <c r="A32" s="26" t="s">
        <v>6</v>
      </c>
      <c r="B32" s="13"/>
      <c r="C32" s="25"/>
      <c r="D32" s="15"/>
      <c r="E32" s="11"/>
      <c r="N32">
        <v>23</v>
      </c>
    </row>
    <row r="33" spans="1:14" x14ac:dyDescent="0.2">
      <c r="B33" s="13">
        <f>+B2</f>
        <v>45839</v>
      </c>
      <c r="C33" s="27" t="s">
        <v>4</v>
      </c>
      <c r="D33" s="15">
        <v>46022</v>
      </c>
      <c r="E33" s="11">
        <f>+(D33-B33+1)/14</f>
        <v>13.142857142857142</v>
      </c>
      <c r="I33" s="28"/>
      <c r="K33" s="11"/>
      <c r="N33">
        <v>22</v>
      </c>
    </row>
    <row r="34" spans="1:14" x14ac:dyDescent="0.2">
      <c r="B34" s="13">
        <f>+D33+1</f>
        <v>46023</v>
      </c>
      <c r="C34" s="27" t="s">
        <v>4</v>
      </c>
      <c r="D34" s="15">
        <f>+D28</f>
        <v>46203</v>
      </c>
      <c r="E34" s="11">
        <f>+(D34-B34+1)/14</f>
        <v>12.928571428571429</v>
      </c>
      <c r="I34" s="28"/>
      <c r="K34" s="11"/>
      <c r="N34">
        <v>21</v>
      </c>
    </row>
    <row r="35" spans="1:14" ht="13.5" thickBot="1" x14ac:dyDescent="0.25">
      <c r="B35" s="13"/>
      <c r="C35" s="25"/>
      <c r="D35" s="15"/>
      <c r="E35" s="24">
        <f>SUM(E33:E34)</f>
        <v>26.071428571428569</v>
      </c>
      <c r="F35" s="33"/>
      <c r="I35" s="28"/>
      <c r="K35" s="11"/>
      <c r="N35">
        <v>23</v>
      </c>
    </row>
    <row r="36" spans="1:14" ht="13.5" thickTop="1" x14ac:dyDescent="0.2">
      <c r="A36" s="26" t="s">
        <v>7</v>
      </c>
      <c r="B36" s="13"/>
      <c r="C36" s="25"/>
      <c r="D36" s="15"/>
      <c r="E36" s="11"/>
      <c r="I36" s="28"/>
      <c r="N36">
        <v>21</v>
      </c>
    </row>
    <row r="37" spans="1:14" x14ac:dyDescent="0.2">
      <c r="B37" s="13">
        <f>+B33</f>
        <v>45839</v>
      </c>
      <c r="C37" s="27" t="s">
        <v>4</v>
      </c>
      <c r="D37" s="15">
        <f>B37+30</f>
        <v>45869</v>
      </c>
      <c r="E37" s="11">
        <f>+(D37-B37+1)/14</f>
        <v>2.2142857142857144</v>
      </c>
      <c r="F37" s="34"/>
      <c r="H37" s="9"/>
      <c r="I37" s="13">
        <f>+B37</f>
        <v>45839</v>
      </c>
      <c r="J37" s="9" t="s">
        <v>4</v>
      </c>
      <c r="K37" s="15">
        <f>+D48</f>
        <v>46203</v>
      </c>
      <c r="L37" s="11">
        <f>+(K37-I37+1)/14</f>
        <v>26.071428571428573</v>
      </c>
      <c r="N37">
        <v>22</v>
      </c>
    </row>
    <row r="38" spans="1:14" x14ac:dyDescent="0.2">
      <c r="B38" s="13">
        <f t="shared" ref="B38:B48" si="4">+B37</f>
        <v>45839</v>
      </c>
      <c r="C38" s="27" t="s">
        <v>4</v>
      </c>
      <c r="D38" s="15">
        <f>+B38+61</f>
        <v>45900</v>
      </c>
      <c r="E38" s="11">
        <f>+(D38-B38+1)/14</f>
        <v>4.4285714285714288</v>
      </c>
      <c r="F38" s="34"/>
      <c r="H38" s="9"/>
      <c r="I38" s="13">
        <f>+I37+31</f>
        <v>45870</v>
      </c>
      <c r="J38" s="9" t="s">
        <v>4</v>
      </c>
      <c r="K38" s="15">
        <f t="shared" ref="K38:K48" si="5">+K37</f>
        <v>46203</v>
      </c>
      <c r="L38" s="11">
        <f>+(K38-I38+1)/14</f>
        <v>23.857142857142858</v>
      </c>
      <c r="N38">
        <v>23</v>
      </c>
    </row>
    <row r="39" spans="1:14" x14ac:dyDescent="0.2">
      <c r="B39" s="13">
        <f t="shared" si="4"/>
        <v>45839</v>
      </c>
      <c r="C39" s="27" t="s">
        <v>4</v>
      </c>
      <c r="D39" s="15">
        <f>+B39+91</f>
        <v>45930</v>
      </c>
      <c r="E39" s="11">
        <f>+(D39-B39+1)/14</f>
        <v>6.5714285714285712</v>
      </c>
      <c r="F39" s="34"/>
      <c r="H39" s="9"/>
      <c r="I39" s="13">
        <f>+I38+31</f>
        <v>45901</v>
      </c>
      <c r="J39" s="9" t="s">
        <v>4</v>
      </c>
      <c r="K39" s="15">
        <f t="shared" si="5"/>
        <v>46203</v>
      </c>
      <c r="L39" s="11">
        <f>+(K39-I39+1)/14</f>
        <v>21.642857142857142</v>
      </c>
      <c r="N39">
        <v>20</v>
      </c>
    </row>
    <row r="40" spans="1:14" x14ac:dyDescent="0.2">
      <c r="B40" s="13">
        <f t="shared" si="4"/>
        <v>45839</v>
      </c>
      <c r="C40" s="27" t="s">
        <v>4</v>
      </c>
      <c r="D40" s="15">
        <f>+B40+122</f>
        <v>45961</v>
      </c>
      <c r="E40" s="11">
        <f t="shared" ref="E40:E48" si="6">+(D40-B40+1)/14</f>
        <v>8.7857142857142865</v>
      </c>
      <c r="F40" s="34"/>
      <c r="H40" s="9"/>
      <c r="I40" s="13">
        <f>+I39+30</f>
        <v>45931</v>
      </c>
      <c r="J40" s="9" t="s">
        <v>4</v>
      </c>
      <c r="K40" s="15">
        <f t="shared" si="5"/>
        <v>46203</v>
      </c>
      <c r="L40" s="11">
        <f>+(K40-I40+1)/14</f>
        <v>19.5</v>
      </c>
      <c r="N40">
        <v>21</v>
      </c>
    </row>
    <row r="41" spans="1:14" x14ac:dyDescent="0.2">
      <c r="B41" s="13">
        <f t="shared" si="4"/>
        <v>45839</v>
      </c>
      <c r="C41" s="27" t="s">
        <v>4</v>
      </c>
      <c r="D41" s="15">
        <f>+B41+152</f>
        <v>45991</v>
      </c>
      <c r="E41" s="11">
        <f t="shared" si="6"/>
        <v>10.928571428571429</v>
      </c>
      <c r="F41" s="34"/>
      <c r="H41" s="9"/>
      <c r="I41" s="13">
        <f>+I40+31</f>
        <v>45962</v>
      </c>
      <c r="J41" s="9" t="s">
        <v>4</v>
      </c>
      <c r="K41" s="15">
        <f t="shared" si="5"/>
        <v>46203</v>
      </c>
      <c r="L41" s="11">
        <f t="shared" ref="L41:L48" si="7">+(K41-I41+1)/14</f>
        <v>17.285714285714285</v>
      </c>
      <c r="N41">
        <v>22</v>
      </c>
    </row>
    <row r="42" spans="1:14" x14ac:dyDescent="0.2">
      <c r="B42" s="13">
        <f t="shared" si="4"/>
        <v>45839</v>
      </c>
      <c r="C42" s="27" t="s">
        <v>4</v>
      </c>
      <c r="D42" s="15">
        <f>+B42+183</f>
        <v>46022</v>
      </c>
      <c r="E42" s="11">
        <f t="shared" si="6"/>
        <v>13.142857142857142</v>
      </c>
      <c r="F42" s="34"/>
      <c r="H42" s="9"/>
      <c r="I42" s="13">
        <f>+I41+30</f>
        <v>45992</v>
      </c>
      <c r="J42" s="9" t="s">
        <v>4</v>
      </c>
      <c r="K42" s="15">
        <f t="shared" si="5"/>
        <v>46203</v>
      </c>
      <c r="L42" s="11">
        <f>+(K42-I42+1)/14</f>
        <v>15.142857142857142</v>
      </c>
      <c r="N42">
        <v>22</v>
      </c>
    </row>
    <row r="43" spans="1:14" x14ac:dyDescent="0.2">
      <c r="B43" s="13">
        <f t="shared" si="4"/>
        <v>45839</v>
      </c>
      <c r="C43" s="27" t="s">
        <v>4</v>
      </c>
      <c r="D43" s="15">
        <f>+B43+214</f>
        <v>46053</v>
      </c>
      <c r="E43" s="11">
        <f t="shared" si="6"/>
        <v>15.357142857142858</v>
      </c>
      <c r="F43" s="34"/>
      <c r="I43" s="13">
        <f>+I42+31</f>
        <v>46023</v>
      </c>
      <c r="J43" s="9" t="s">
        <v>4</v>
      </c>
      <c r="K43" s="15">
        <f t="shared" si="5"/>
        <v>46203</v>
      </c>
      <c r="L43" s="11">
        <f>+(K43-I43+1)/14</f>
        <v>12.928571428571429</v>
      </c>
      <c r="N43">
        <v>21</v>
      </c>
    </row>
    <row r="44" spans="1:14" x14ac:dyDescent="0.2">
      <c r="B44" s="13">
        <f t="shared" si="4"/>
        <v>45839</v>
      </c>
      <c r="C44" s="27" t="s">
        <v>4</v>
      </c>
      <c r="D44" s="15">
        <f>+B44+242</f>
        <v>46081</v>
      </c>
      <c r="E44" s="11">
        <f t="shared" si="6"/>
        <v>17.357142857142858</v>
      </c>
      <c r="F44" s="34"/>
      <c r="I44" s="13">
        <f>+I43+31</f>
        <v>46054</v>
      </c>
      <c r="J44" s="9" t="s">
        <v>4</v>
      </c>
      <c r="K44" s="15">
        <f t="shared" si="5"/>
        <v>46203</v>
      </c>
      <c r="L44" s="11">
        <f t="shared" si="7"/>
        <v>10.714285714285714</v>
      </c>
    </row>
    <row r="45" spans="1:14" x14ac:dyDescent="0.2">
      <c r="B45" s="13">
        <f t="shared" si="4"/>
        <v>45839</v>
      </c>
      <c r="C45" s="27" t="s">
        <v>4</v>
      </c>
      <c r="D45" s="15">
        <f>+B45+273</f>
        <v>46112</v>
      </c>
      <c r="E45" s="11">
        <f t="shared" si="6"/>
        <v>19.571428571428573</v>
      </c>
      <c r="F45" s="34"/>
      <c r="I45" s="13">
        <f>+I44+29</f>
        <v>46083</v>
      </c>
      <c r="J45" s="9" t="s">
        <v>4</v>
      </c>
      <c r="K45" s="15">
        <f t="shared" si="5"/>
        <v>46203</v>
      </c>
      <c r="L45" s="11">
        <f t="shared" si="7"/>
        <v>8.6428571428571423</v>
      </c>
    </row>
    <row r="46" spans="1:14" x14ac:dyDescent="0.2">
      <c r="B46" s="13">
        <f t="shared" si="4"/>
        <v>45839</v>
      </c>
      <c r="C46" s="27" t="s">
        <v>4</v>
      </c>
      <c r="D46" s="15">
        <f>+B46+303</f>
        <v>46142</v>
      </c>
      <c r="E46" s="11">
        <f t="shared" si="6"/>
        <v>21.714285714285715</v>
      </c>
      <c r="F46" s="34"/>
      <c r="I46" s="13">
        <f>+I45+31</f>
        <v>46114</v>
      </c>
      <c r="J46" s="9" t="s">
        <v>4</v>
      </c>
      <c r="K46" s="15">
        <f t="shared" si="5"/>
        <v>46203</v>
      </c>
      <c r="L46" s="11">
        <f t="shared" si="7"/>
        <v>6.4285714285714288</v>
      </c>
    </row>
    <row r="47" spans="1:14" x14ac:dyDescent="0.2">
      <c r="B47" s="13">
        <f t="shared" si="4"/>
        <v>45839</v>
      </c>
      <c r="C47" s="27" t="s">
        <v>4</v>
      </c>
      <c r="D47" s="15">
        <f>+B47+334</f>
        <v>46173</v>
      </c>
      <c r="E47" s="11">
        <f t="shared" si="6"/>
        <v>23.928571428571427</v>
      </c>
      <c r="F47" s="34"/>
      <c r="I47" s="13">
        <f>+I46+30</f>
        <v>46144</v>
      </c>
      <c r="J47" s="9" t="s">
        <v>4</v>
      </c>
      <c r="K47" s="15">
        <f t="shared" si="5"/>
        <v>46203</v>
      </c>
      <c r="L47" s="11">
        <f t="shared" si="7"/>
        <v>4.2857142857142856</v>
      </c>
    </row>
    <row r="48" spans="1:14" x14ac:dyDescent="0.2">
      <c r="B48" s="13">
        <f t="shared" si="4"/>
        <v>45839</v>
      </c>
      <c r="C48" s="27" t="s">
        <v>4</v>
      </c>
      <c r="D48" s="15">
        <f>+B48+364</f>
        <v>46203</v>
      </c>
      <c r="E48" s="11">
        <f t="shared" si="6"/>
        <v>26.071428571428573</v>
      </c>
      <c r="F48" s="34"/>
      <c r="I48" s="13">
        <f>+I47+31</f>
        <v>46175</v>
      </c>
      <c r="J48" s="9" t="s">
        <v>4</v>
      </c>
      <c r="K48" s="15">
        <f t="shared" si="5"/>
        <v>46203</v>
      </c>
      <c r="L48" s="11">
        <f t="shared" si="7"/>
        <v>2.0714285714285716</v>
      </c>
    </row>
    <row r="49" spans="12:12" x14ac:dyDescent="0.2">
      <c r="L49" s="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B8BC-CC21-4082-B892-F5FCBF4E208E}">
  <dimension ref="A1:L48"/>
  <sheetViews>
    <sheetView showGridLines="0" topLeftCell="A25" workbookViewId="0">
      <selection activeCell="K8" sqref="K8"/>
    </sheetView>
  </sheetViews>
  <sheetFormatPr defaultRowHeight="12.75" x14ac:dyDescent="0.2"/>
  <cols>
    <col min="1" max="1" width="4" customWidth="1"/>
    <col min="2" max="2" width="10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39264</v>
      </c>
      <c r="C2" s="9" t="s">
        <v>4</v>
      </c>
      <c r="D2" s="10">
        <f>+B2+6</f>
        <v>39270</v>
      </c>
      <c r="E2" s="11">
        <f>+ROUND((D2+1-B2)/14,6)</f>
        <v>0.5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39271</v>
      </c>
      <c r="C3" s="17" t="s">
        <v>4</v>
      </c>
      <c r="D3" s="18">
        <f t="shared" ref="D3:D27" si="1">+B3+13</f>
        <v>39284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39285</v>
      </c>
      <c r="C4" s="9" t="s">
        <v>4</v>
      </c>
      <c r="D4" s="10">
        <f t="shared" si="1"/>
        <v>39298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39299</v>
      </c>
      <c r="C5" s="17" t="s">
        <v>4</v>
      </c>
      <c r="D5" s="18">
        <f t="shared" si="1"/>
        <v>39312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39313</v>
      </c>
      <c r="C6" s="9" t="s">
        <v>4</v>
      </c>
      <c r="D6" s="10">
        <f t="shared" si="1"/>
        <v>39326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39327</v>
      </c>
      <c r="C7" s="17" t="s">
        <v>4</v>
      </c>
      <c r="D7" s="18">
        <f t="shared" si="1"/>
        <v>39340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39341</v>
      </c>
      <c r="C8" s="9" t="s">
        <v>4</v>
      </c>
      <c r="D8" s="10">
        <f t="shared" si="1"/>
        <v>39354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39355</v>
      </c>
      <c r="C9" s="17" t="s">
        <v>4</v>
      </c>
      <c r="D9" s="18">
        <f t="shared" si="1"/>
        <v>39368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39369</v>
      </c>
      <c r="C10" s="9" t="s">
        <v>4</v>
      </c>
      <c r="D10" s="10">
        <f t="shared" si="1"/>
        <v>39382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39383</v>
      </c>
      <c r="C11" s="17" t="s">
        <v>4</v>
      </c>
      <c r="D11" s="18">
        <f t="shared" si="1"/>
        <v>39396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39397</v>
      </c>
      <c r="C12" s="9" t="s">
        <v>4</v>
      </c>
      <c r="D12" s="10">
        <f t="shared" si="1"/>
        <v>39410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39411</v>
      </c>
      <c r="C13" s="17" t="s">
        <v>4</v>
      </c>
      <c r="D13" s="18">
        <f t="shared" si="1"/>
        <v>39424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39425</v>
      </c>
      <c r="C14" s="9" t="s">
        <v>4</v>
      </c>
      <c r="D14" s="10">
        <f t="shared" si="1"/>
        <v>39438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39439</v>
      </c>
      <c r="C15" s="17" t="s">
        <v>4</v>
      </c>
      <c r="D15" s="18">
        <f t="shared" si="1"/>
        <v>39452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39439</v>
      </c>
      <c r="J15" s="9" t="s">
        <v>4</v>
      </c>
      <c r="K15" s="15">
        <f>+I15+8</f>
        <v>39447</v>
      </c>
      <c r="L15">
        <f>ROUND((K15-I15+1)/14,6)</f>
        <v>0.64285700000000001</v>
      </c>
    </row>
    <row r="16" spans="1:12" x14ac:dyDescent="0.2">
      <c r="B16" s="8">
        <f t="shared" si="0"/>
        <v>39453</v>
      </c>
      <c r="C16" s="9" t="s">
        <v>4</v>
      </c>
      <c r="D16" s="10">
        <f t="shared" si="1"/>
        <v>39466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39448</v>
      </c>
      <c r="J16" s="9" t="s">
        <v>4</v>
      </c>
      <c r="K16" s="15">
        <f>+D15</f>
        <v>39452</v>
      </c>
      <c r="L16">
        <f>ROUND((K16-I16+1)/14,6)</f>
        <v>0.35714299999999999</v>
      </c>
    </row>
    <row r="17" spans="1:11" x14ac:dyDescent="0.2">
      <c r="B17" s="16">
        <f t="shared" si="0"/>
        <v>39467</v>
      </c>
      <c r="C17" s="17" t="s">
        <v>4</v>
      </c>
      <c r="D17" s="18">
        <f t="shared" si="1"/>
        <v>39480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39481</v>
      </c>
      <c r="C18" s="9" t="s">
        <v>4</v>
      </c>
      <c r="D18" s="10">
        <f t="shared" si="1"/>
        <v>39494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39495</v>
      </c>
      <c r="C19" s="17" t="s">
        <v>4</v>
      </c>
      <c r="D19" s="18">
        <f>+B19+13</f>
        <v>39508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39509</v>
      </c>
      <c r="C20" s="9" t="s">
        <v>4</v>
      </c>
      <c r="D20" s="10">
        <f t="shared" si="1"/>
        <v>39522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39523</v>
      </c>
      <c r="C21" s="17" t="s">
        <v>4</v>
      </c>
      <c r="D21" s="18">
        <f t="shared" si="1"/>
        <v>39536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39537</v>
      </c>
      <c r="C22" s="9" t="s">
        <v>4</v>
      </c>
      <c r="D22" s="10">
        <f t="shared" si="1"/>
        <v>39550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39551</v>
      </c>
      <c r="C23" s="17" t="s">
        <v>4</v>
      </c>
      <c r="D23" s="18">
        <f t="shared" si="1"/>
        <v>39564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39565</v>
      </c>
      <c r="C24" s="9" t="s">
        <v>4</v>
      </c>
      <c r="D24" s="10">
        <f t="shared" si="1"/>
        <v>39578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39579</v>
      </c>
      <c r="C25" s="17" t="s">
        <v>4</v>
      </c>
      <c r="D25" s="18">
        <f t="shared" si="1"/>
        <v>39592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39593</v>
      </c>
      <c r="C26" s="9" t="s">
        <v>4</v>
      </c>
      <c r="D26" s="10">
        <f t="shared" si="1"/>
        <v>39606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39607</v>
      </c>
      <c r="C27" s="17" t="s">
        <v>4</v>
      </c>
      <c r="D27" s="18">
        <f t="shared" si="1"/>
        <v>39620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39621</v>
      </c>
      <c r="C28" s="9" t="s">
        <v>4</v>
      </c>
      <c r="D28" s="10">
        <v>39629</v>
      </c>
      <c r="E28" s="11">
        <f>+ROUND((D28+1-B28)/14,6)</f>
        <v>0.64285700000000001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26.142856999999999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39264</v>
      </c>
      <c r="C33" s="27" t="s">
        <v>4</v>
      </c>
      <c r="D33" s="15">
        <f>+K15</f>
        <v>39447</v>
      </c>
      <c r="E33" s="11">
        <f>+(D33-B33+1)/14</f>
        <v>13.142857142857142</v>
      </c>
      <c r="I33" s="28"/>
    </row>
    <row r="34" spans="1:12" x14ac:dyDescent="0.2">
      <c r="B34" s="13">
        <f>+D33+1</f>
        <v>39448</v>
      </c>
      <c r="C34" s="27" t="s">
        <v>4</v>
      </c>
      <c r="D34" s="15">
        <f>+D28</f>
        <v>39629</v>
      </c>
      <c r="E34" s="11">
        <f>+(D34-B34+1)/14</f>
        <v>13</v>
      </c>
      <c r="I34" s="28"/>
    </row>
    <row r="35" spans="1:12" ht="13.5" thickBot="1" x14ac:dyDescent="0.25">
      <c r="B35" s="13"/>
      <c r="C35" s="25"/>
      <c r="D35" s="15"/>
      <c r="E35" s="24">
        <f>SUM(E33:E34)</f>
        <v>26.142857142857142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39264</v>
      </c>
      <c r="C37" s="27" t="s">
        <v>4</v>
      </c>
      <c r="D37" s="15">
        <f>B37+30</f>
        <v>39294</v>
      </c>
      <c r="E37" s="11">
        <f t="shared" ref="E37:E48" si="4">+(D37-B37+1)/14</f>
        <v>2.2142857142857144</v>
      </c>
      <c r="H37" s="9"/>
      <c r="I37" s="13">
        <f>+B37</f>
        <v>39264</v>
      </c>
      <c r="J37" s="9" t="s">
        <v>4</v>
      </c>
      <c r="K37" s="15">
        <f>+D48</f>
        <v>39629</v>
      </c>
      <c r="L37" s="11">
        <f t="shared" ref="L37:L43" si="5">+(K37-I37+1)/14</f>
        <v>26.142857142857142</v>
      </c>
    </row>
    <row r="38" spans="1:12" x14ac:dyDescent="0.2">
      <c r="B38" s="13">
        <f t="shared" ref="B38:B48" si="6">+B37</f>
        <v>39264</v>
      </c>
      <c r="C38" s="27" t="s">
        <v>4</v>
      </c>
      <c r="D38" s="15">
        <f>+B38+61</f>
        <v>39325</v>
      </c>
      <c r="E38" s="11">
        <f t="shared" si="4"/>
        <v>4.4285714285714288</v>
      </c>
      <c r="H38" s="9"/>
      <c r="I38" s="13">
        <f>+I37+31</f>
        <v>39295</v>
      </c>
      <c r="J38" s="9" t="s">
        <v>4</v>
      </c>
      <c r="K38" s="15">
        <f t="shared" ref="K38:K48" si="7">+K37</f>
        <v>39629</v>
      </c>
      <c r="L38" s="11">
        <f t="shared" si="5"/>
        <v>23.928571428571427</v>
      </c>
    </row>
    <row r="39" spans="1:12" x14ac:dyDescent="0.2">
      <c r="B39" s="13">
        <f t="shared" si="6"/>
        <v>39264</v>
      </c>
      <c r="C39" s="27" t="s">
        <v>4</v>
      </c>
      <c r="D39" s="15">
        <f>+B39+91</f>
        <v>39355</v>
      </c>
      <c r="E39" s="11">
        <f t="shared" si="4"/>
        <v>6.5714285714285712</v>
      </c>
      <c r="H39" s="9"/>
      <c r="I39" s="13">
        <f>+I38+31</f>
        <v>39326</v>
      </c>
      <c r="J39" s="9" t="s">
        <v>4</v>
      </c>
      <c r="K39" s="15">
        <f t="shared" si="7"/>
        <v>39629</v>
      </c>
      <c r="L39" s="11">
        <f t="shared" si="5"/>
        <v>21.714285714285715</v>
      </c>
    </row>
    <row r="40" spans="1:12" x14ac:dyDescent="0.2">
      <c r="B40" s="13">
        <f t="shared" si="6"/>
        <v>39264</v>
      </c>
      <c r="C40" s="27" t="s">
        <v>4</v>
      </c>
      <c r="D40" s="15">
        <f>+B40+122</f>
        <v>39386</v>
      </c>
      <c r="E40" s="11">
        <f t="shared" si="4"/>
        <v>8.7857142857142865</v>
      </c>
      <c r="H40" s="9"/>
      <c r="I40" s="13">
        <f>+I39+30</f>
        <v>39356</v>
      </c>
      <c r="J40" s="9" t="s">
        <v>4</v>
      </c>
      <c r="K40" s="15">
        <f t="shared" si="7"/>
        <v>39629</v>
      </c>
      <c r="L40" s="11">
        <f t="shared" si="5"/>
        <v>19.571428571428573</v>
      </c>
    </row>
    <row r="41" spans="1:12" x14ac:dyDescent="0.2">
      <c r="B41" s="13">
        <f t="shared" si="6"/>
        <v>39264</v>
      </c>
      <c r="C41" s="27" t="s">
        <v>4</v>
      </c>
      <c r="D41" s="15">
        <f>+B41+152</f>
        <v>39416</v>
      </c>
      <c r="E41" s="11">
        <f t="shared" si="4"/>
        <v>10.928571428571429</v>
      </c>
      <c r="H41" s="9"/>
      <c r="I41" s="13">
        <f>+I40+31</f>
        <v>39387</v>
      </c>
      <c r="J41" s="9" t="s">
        <v>4</v>
      </c>
      <c r="K41" s="15">
        <f t="shared" si="7"/>
        <v>39629</v>
      </c>
      <c r="L41" s="11">
        <f t="shared" si="5"/>
        <v>17.357142857142858</v>
      </c>
    </row>
    <row r="42" spans="1:12" x14ac:dyDescent="0.2">
      <c r="B42" s="13">
        <f t="shared" si="6"/>
        <v>39264</v>
      </c>
      <c r="C42" s="27" t="s">
        <v>4</v>
      </c>
      <c r="D42" s="15">
        <f>+B42+183</f>
        <v>39447</v>
      </c>
      <c r="E42" s="11">
        <f t="shared" si="4"/>
        <v>13.142857142857142</v>
      </c>
      <c r="H42" s="9"/>
      <c r="I42" s="13">
        <f>+I41+30</f>
        <v>39417</v>
      </c>
      <c r="J42" s="9" t="s">
        <v>4</v>
      </c>
      <c r="K42" s="15">
        <f t="shared" si="7"/>
        <v>39629</v>
      </c>
      <c r="L42" s="11">
        <f t="shared" si="5"/>
        <v>15.214285714285714</v>
      </c>
    </row>
    <row r="43" spans="1:12" x14ac:dyDescent="0.2">
      <c r="B43" s="13">
        <f t="shared" si="6"/>
        <v>39264</v>
      </c>
      <c r="C43" s="27" t="s">
        <v>4</v>
      </c>
      <c r="D43" s="15">
        <f>+B43+214</f>
        <v>39478</v>
      </c>
      <c r="E43" s="11">
        <f t="shared" si="4"/>
        <v>15.357142857142858</v>
      </c>
      <c r="I43" s="13">
        <f>+I42+31</f>
        <v>39448</v>
      </c>
      <c r="J43" s="9" t="s">
        <v>4</v>
      </c>
      <c r="K43" s="15">
        <f t="shared" si="7"/>
        <v>39629</v>
      </c>
      <c r="L43" s="11">
        <f t="shared" si="5"/>
        <v>13</v>
      </c>
    </row>
    <row r="44" spans="1:12" x14ac:dyDescent="0.2">
      <c r="B44" s="13">
        <f t="shared" si="6"/>
        <v>39264</v>
      </c>
      <c r="C44" s="27" t="s">
        <v>4</v>
      </c>
      <c r="D44" s="15">
        <f>+B44+243</f>
        <v>39507</v>
      </c>
      <c r="E44" s="11">
        <f t="shared" si="4"/>
        <v>17.428571428571427</v>
      </c>
      <c r="I44" s="13">
        <f>+I43+31</f>
        <v>39479</v>
      </c>
      <c r="J44" s="9" t="s">
        <v>4</v>
      </c>
      <c r="K44" s="15">
        <f t="shared" si="7"/>
        <v>39629</v>
      </c>
      <c r="L44" s="11">
        <f>+(K44-I44+1)/14</f>
        <v>10.785714285714286</v>
      </c>
    </row>
    <row r="45" spans="1:12" x14ac:dyDescent="0.2">
      <c r="B45" s="13">
        <f t="shared" si="6"/>
        <v>39264</v>
      </c>
      <c r="C45" s="27" t="s">
        <v>4</v>
      </c>
      <c r="D45" s="15">
        <f>+B45+274</f>
        <v>39538</v>
      </c>
      <c r="E45" s="11">
        <f t="shared" si="4"/>
        <v>19.642857142857142</v>
      </c>
      <c r="I45" s="13">
        <f>+I44+29</f>
        <v>39508</v>
      </c>
      <c r="J45" s="9" t="s">
        <v>4</v>
      </c>
      <c r="K45" s="15">
        <f t="shared" si="7"/>
        <v>39629</v>
      </c>
      <c r="L45" s="11">
        <f>+(K45-I45+1)/14</f>
        <v>8.7142857142857135</v>
      </c>
    </row>
    <row r="46" spans="1:12" x14ac:dyDescent="0.2">
      <c r="B46" s="13">
        <f t="shared" si="6"/>
        <v>39264</v>
      </c>
      <c r="C46" s="27" t="s">
        <v>4</v>
      </c>
      <c r="D46" s="15">
        <f>+B46+304</f>
        <v>39568</v>
      </c>
      <c r="E46" s="11">
        <f t="shared" si="4"/>
        <v>21.785714285714285</v>
      </c>
      <c r="I46" s="13">
        <f>+I45+31</f>
        <v>39539</v>
      </c>
      <c r="J46" s="9" t="s">
        <v>4</v>
      </c>
      <c r="K46" s="15">
        <f t="shared" si="7"/>
        <v>39629</v>
      </c>
      <c r="L46" s="11">
        <f>+(K46-I46+1)/14</f>
        <v>6.5</v>
      </c>
    </row>
    <row r="47" spans="1:12" x14ac:dyDescent="0.2">
      <c r="B47" s="13">
        <f t="shared" si="6"/>
        <v>39264</v>
      </c>
      <c r="C47" s="27" t="s">
        <v>4</v>
      </c>
      <c r="D47" s="15">
        <f>+B47+335</f>
        <v>39599</v>
      </c>
      <c r="E47" s="11">
        <f t="shared" si="4"/>
        <v>24</v>
      </c>
      <c r="I47" s="13">
        <f>+I46+30</f>
        <v>39569</v>
      </c>
      <c r="J47" s="9" t="s">
        <v>4</v>
      </c>
      <c r="K47" s="15">
        <f t="shared" si="7"/>
        <v>39629</v>
      </c>
      <c r="L47" s="11">
        <f>+(K47-I47+1)/14</f>
        <v>4.3571428571428568</v>
      </c>
    </row>
    <row r="48" spans="1:12" x14ac:dyDescent="0.2">
      <c r="B48" s="13">
        <f t="shared" si="6"/>
        <v>39264</v>
      </c>
      <c r="C48" s="27" t="s">
        <v>4</v>
      </c>
      <c r="D48" s="15">
        <f>+B48+365</f>
        <v>39629</v>
      </c>
      <c r="E48" s="11">
        <f t="shared" si="4"/>
        <v>26.142857142857142</v>
      </c>
      <c r="I48" s="13">
        <f>+I47+31</f>
        <v>39600</v>
      </c>
      <c r="J48" s="9" t="s">
        <v>4</v>
      </c>
      <c r="K48" s="15">
        <f t="shared" si="7"/>
        <v>39629</v>
      </c>
      <c r="L48" s="11">
        <f>+(K48-I48+1)/14</f>
        <v>2.1428571428571428</v>
      </c>
    </row>
  </sheetData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E829-9D04-45BA-982A-04AFBE318117}">
  <dimension ref="A1:L48"/>
  <sheetViews>
    <sheetView showGridLines="0" topLeftCell="A28" workbookViewId="0">
      <selection activeCell="K8" sqref="K8"/>
    </sheetView>
  </sheetViews>
  <sheetFormatPr defaultRowHeight="12.75" x14ac:dyDescent="0.2"/>
  <cols>
    <col min="1" max="1" width="4" customWidth="1"/>
    <col min="2" max="2" width="9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39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38899</v>
      </c>
      <c r="C2" s="9" t="s">
        <v>4</v>
      </c>
      <c r="D2" s="10">
        <f>+B2+7</f>
        <v>38906</v>
      </c>
      <c r="E2" s="11">
        <f>+ROUND((D2+1-B2)/14,6)</f>
        <v>0.57142899999999996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38907</v>
      </c>
      <c r="C3" s="17" t="s">
        <v>4</v>
      </c>
      <c r="D3" s="18">
        <f t="shared" ref="D3:D27" si="1">+B3+13</f>
        <v>38920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38921</v>
      </c>
      <c r="C4" s="9" t="s">
        <v>4</v>
      </c>
      <c r="D4" s="10">
        <f t="shared" si="1"/>
        <v>38934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38935</v>
      </c>
      <c r="C5" s="17" t="s">
        <v>4</v>
      </c>
      <c r="D5" s="18">
        <f t="shared" si="1"/>
        <v>38948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38949</v>
      </c>
      <c r="C6" s="9" t="s">
        <v>4</v>
      </c>
      <c r="D6" s="10">
        <f t="shared" si="1"/>
        <v>38962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38963</v>
      </c>
      <c r="C7" s="17" t="s">
        <v>4</v>
      </c>
      <c r="D7" s="18">
        <f t="shared" si="1"/>
        <v>38976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38977</v>
      </c>
      <c r="C8" s="9" t="s">
        <v>4</v>
      </c>
      <c r="D8" s="10">
        <f t="shared" si="1"/>
        <v>38990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38991</v>
      </c>
      <c r="C9" s="17" t="s">
        <v>4</v>
      </c>
      <c r="D9" s="18">
        <f t="shared" si="1"/>
        <v>39004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39005</v>
      </c>
      <c r="C10" s="9" t="s">
        <v>4</v>
      </c>
      <c r="D10" s="10">
        <f t="shared" si="1"/>
        <v>39018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39019</v>
      </c>
      <c r="C11" s="17" t="s">
        <v>4</v>
      </c>
      <c r="D11" s="18">
        <f t="shared" si="1"/>
        <v>39032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39033</v>
      </c>
      <c r="C12" s="9" t="s">
        <v>4</v>
      </c>
      <c r="D12" s="10">
        <f t="shared" si="1"/>
        <v>39046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39047</v>
      </c>
      <c r="C13" s="17" t="s">
        <v>4</v>
      </c>
      <c r="D13" s="18">
        <f t="shared" si="1"/>
        <v>39060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39061</v>
      </c>
      <c r="C14" s="9" t="s">
        <v>4</v>
      </c>
      <c r="D14" s="10">
        <f t="shared" si="1"/>
        <v>39074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39075</v>
      </c>
      <c r="C15" s="17" t="s">
        <v>4</v>
      </c>
      <c r="D15" s="18">
        <f t="shared" si="1"/>
        <v>39088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39075</v>
      </c>
      <c r="J15" s="9" t="s">
        <v>4</v>
      </c>
      <c r="K15" s="15">
        <f>+I15+7</f>
        <v>39082</v>
      </c>
      <c r="L15">
        <f>ROUND((K15-I15+1)/14,6)</f>
        <v>0.57142899999999996</v>
      </c>
    </row>
    <row r="16" spans="1:12" x14ac:dyDescent="0.2">
      <c r="B16" s="8">
        <f t="shared" si="0"/>
        <v>39089</v>
      </c>
      <c r="C16" s="9" t="s">
        <v>4</v>
      </c>
      <c r="D16" s="10">
        <f t="shared" si="1"/>
        <v>39102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39083</v>
      </c>
      <c r="J16" s="9" t="s">
        <v>4</v>
      </c>
      <c r="K16" s="15">
        <f>+D15</f>
        <v>39088</v>
      </c>
      <c r="L16">
        <f>ROUND((K16-I16+1)/14,6)</f>
        <v>0.42857099999999998</v>
      </c>
    </row>
    <row r="17" spans="1:11" x14ac:dyDescent="0.2">
      <c r="B17" s="16">
        <f t="shared" si="0"/>
        <v>39103</v>
      </c>
      <c r="C17" s="17" t="s">
        <v>4</v>
      </c>
      <c r="D17" s="18">
        <f t="shared" si="1"/>
        <v>39116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39117</v>
      </c>
      <c r="C18" s="9" t="s">
        <v>4</v>
      </c>
      <c r="D18" s="10">
        <f t="shared" si="1"/>
        <v>39130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39131</v>
      </c>
      <c r="C19" s="17" t="s">
        <v>4</v>
      </c>
      <c r="D19" s="18">
        <f t="shared" si="1"/>
        <v>39144</v>
      </c>
      <c r="E19" s="19">
        <f t="shared" si="3"/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39145</v>
      </c>
      <c r="C20" s="9" t="s">
        <v>4</v>
      </c>
      <c r="D20" s="10">
        <f t="shared" si="1"/>
        <v>39158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39159</v>
      </c>
      <c r="C21" s="17" t="s">
        <v>4</v>
      </c>
      <c r="D21" s="18">
        <f t="shared" si="1"/>
        <v>39172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39173</v>
      </c>
      <c r="C22" s="9" t="s">
        <v>4</v>
      </c>
      <c r="D22" s="10">
        <f t="shared" si="1"/>
        <v>39186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39187</v>
      </c>
      <c r="C23" s="17" t="s">
        <v>4</v>
      </c>
      <c r="D23" s="18">
        <f t="shared" si="1"/>
        <v>39200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39201</v>
      </c>
      <c r="C24" s="9" t="s">
        <v>4</v>
      </c>
      <c r="D24" s="10">
        <f t="shared" si="1"/>
        <v>39214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39215</v>
      </c>
      <c r="C25" s="17" t="s">
        <v>4</v>
      </c>
      <c r="D25" s="18">
        <f t="shared" si="1"/>
        <v>39228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39229</v>
      </c>
      <c r="C26" s="9" t="s">
        <v>4</v>
      </c>
      <c r="D26" s="10">
        <f t="shared" si="1"/>
        <v>39242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39243</v>
      </c>
      <c r="C27" s="17" t="s">
        <v>4</v>
      </c>
      <c r="D27" s="18">
        <f t="shared" si="1"/>
        <v>39256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39257</v>
      </c>
      <c r="C28" s="9" t="s">
        <v>4</v>
      </c>
      <c r="D28" s="10">
        <v>39263</v>
      </c>
      <c r="E28" s="11">
        <f>+ROUND((D28+1-B28)/14,6)</f>
        <v>0.5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26.071429000000002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38899</v>
      </c>
      <c r="C33" s="27" t="s">
        <v>4</v>
      </c>
      <c r="D33" s="15">
        <f>+K15</f>
        <v>39082</v>
      </c>
      <c r="E33" s="11">
        <f>+(D33-B33+1)/14</f>
        <v>13.142857142857142</v>
      </c>
      <c r="I33" s="28"/>
    </row>
    <row r="34" spans="1:12" x14ac:dyDescent="0.2">
      <c r="B34" s="13">
        <f>+D33+1</f>
        <v>39083</v>
      </c>
      <c r="C34" s="27" t="s">
        <v>4</v>
      </c>
      <c r="D34" s="15">
        <f>+D28</f>
        <v>39263</v>
      </c>
      <c r="E34" s="11">
        <f>+(D34-B34+1)/14</f>
        <v>12.928571428571429</v>
      </c>
      <c r="I34" s="28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38899</v>
      </c>
      <c r="C37" s="27" t="s">
        <v>4</v>
      </c>
      <c r="D37" s="15">
        <f>B37+30</f>
        <v>38929</v>
      </c>
      <c r="E37" s="11">
        <f t="shared" ref="E37:E48" si="4">+(D37-B37+1)/14</f>
        <v>2.2142857142857144</v>
      </c>
      <c r="H37" s="9"/>
      <c r="I37" s="13">
        <f>+B37</f>
        <v>38899</v>
      </c>
      <c r="J37" s="9" t="s">
        <v>4</v>
      </c>
      <c r="K37" s="15">
        <f>+D48</f>
        <v>39263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38899</v>
      </c>
      <c r="C38" s="27" t="s">
        <v>4</v>
      </c>
      <c r="D38" s="15">
        <f>+B38+61</f>
        <v>38960</v>
      </c>
      <c r="E38" s="11">
        <f t="shared" si="4"/>
        <v>4.4285714285714288</v>
      </c>
      <c r="H38" s="9"/>
      <c r="I38" s="13">
        <f>+I37+31</f>
        <v>38930</v>
      </c>
      <c r="J38" s="9" t="s">
        <v>4</v>
      </c>
      <c r="K38" s="15">
        <f t="shared" ref="K38:K48" si="7">+K37</f>
        <v>39263</v>
      </c>
      <c r="L38" s="11">
        <f t="shared" si="5"/>
        <v>23.857142857142858</v>
      </c>
    </row>
    <row r="39" spans="1:12" x14ac:dyDescent="0.2">
      <c r="B39" s="13">
        <f t="shared" si="6"/>
        <v>38899</v>
      </c>
      <c r="C39" s="27" t="s">
        <v>4</v>
      </c>
      <c r="D39" s="15">
        <f>+B39+91</f>
        <v>38990</v>
      </c>
      <c r="E39" s="11">
        <f t="shared" si="4"/>
        <v>6.5714285714285712</v>
      </c>
      <c r="H39" s="9"/>
      <c r="I39" s="13">
        <f>+I38+31</f>
        <v>38961</v>
      </c>
      <c r="J39" s="9" t="s">
        <v>4</v>
      </c>
      <c r="K39" s="15">
        <f t="shared" si="7"/>
        <v>39263</v>
      </c>
      <c r="L39" s="11">
        <f t="shared" si="5"/>
        <v>21.642857142857142</v>
      </c>
    </row>
    <row r="40" spans="1:12" x14ac:dyDescent="0.2">
      <c r="B40" s="13">
        <f t="shared" si="6"/>
        <v>38899</v>
      </c>
      <c r="C40" s="27" t="s">
        <v>4</v>
      </c>
      <c r="D40" s="15">
        <f>+B40+122</f>
        <v>39021</v>
      </c>
      <c r="E40" s="11">
        <f t="shared" si="4"/>
        <v>8.7857142857142865</v>
      </c>
      <c r="H40" s="9"/>
      <c r="I40" s="13">
        <f>+I39+30</f>
        <v>38991</v>
      </c>
      <c r="J40" s="9" t="s">
        <v>4</v>
      </c>
      <c r="K40" s="15">
        <f t="shared" si="7"/>
        <v>39263</v>
      </c>
      <c r="L40" s="11">
        <f t="shared" si="5"/>
        <v>19.5</v>
      </c>
    </row>
    <row r="41" spans="1:12" x14ac:dyDescent="0.2">
      <c r="B41" s="13">
        <f t="shared" si="6"/>
        <v>38899</v>
      </c>
      <c r="C41" s="27" t="s">
        <v>4</v>
      </c>
      <c r="D41" s="15">
        <f>+B41+152</f>
        <v>39051</v>
      </c>
      <c r="E41" s="11">
        <f t="shared" si="4"/>
        <v>10.928571428571429</v>
      </c>
      <c r="H41" s="9"/>
      <c r="I41" s="13">
        <f>+I40+31</f>
        <v>39022</v>
      </c>
      <c r="J41" s="9" t="s">
        <v>4</v>
      </c>
      <c r="K41" s="15">
        <f t="shared" si="7"/>
        <v>39263</v>
      </c>
      <c r="L41" s="11">
        <f t="shared" si="5"/>
        <v>17.285714285714285</v>
      </c>
    </row>
    <row r="42" spans="1:12" x14ac:dyDescent="0.2">
      <c r="B42" s="13">
        <f t="shared" si="6"/>
        <v>38899</v>
      </c>
      <c r="C42" s="27" t="s">
        <v>4</v>
      </c>
      <c r="D42" s="15">
        <f>+B42+183</f>
        <v>39082</v>
      </c>
      <c r="E42" s="11">
        <f t="shared" si="4"/>
        <v>13.142857142857142</v>
      </c>
      <c r="H42" s="9"/>
      <c r="I42" s="13">
        <f>+I41+30</f>
        <v>39052</v>
      </c>
      <c r="J42" s="9" t="s">
        <v>4</v>
      </c>
      <c r="K42" s="15">
        <f t="shared" si="7"/>
        <v>39263</v>
      </c>
      <c r="L42" s="11">
        <f t="shared" si="5"/>
        <v>15.142857142857142</v>
      </c>
    </row>
    <row r="43" spans="1:12" x14ac:dyDescent="0.2">
      <c r="B43" s="13">
        <f t="shared" si="6"/>
        <v>38899</v>
      </c>
      <c r="C43" s="27" t="s">
        <v>4</v>
      </c>
      <c r="D43" s="15">
        <f>+B43+214</f>
        <v>39113</v>
      </c>
      <c r="E43" s="11">
        <f t="shared" si="4"/>
        <v>15.357142857142858</v>
      </c>
      <c r="I43" s="13">
        <f>+I42+31</f>
        <v>39083</v>
      </c>
      <c r="J43" s="9" t="s">
        <v>4</v>
      </c>
      <c r="K43" s="15">
        <f t="shared" si="7"/>
        <v>39263</v>
      </c>
      <c r="L43" s="11">
        <f t="shared" si="5"/>
        <v>12.928571428571429</v>
      </c>
    </row>
    <row r="44" spans="1:12" x14ac:dyDescent="0.2">
      <c r="B44" s="13">
        <f t="shared" si="6"/>
        <v>38899</v>
      </c>
      <c r="C44" s="27" t="s">
        <v>4</v>
      </c>
      <c r="D44" s="15">
        <f>+B44+242</f>
        <v>39141</v>
      </c>
      <c r="E44" s="11">
        <f t="shared" si="4"/>
        <v>17.357142857142858</v>
      </c>
      <c r="I44" s="13">
        <f>+I43+31</f>
        <v>39114</v>
      </c>
      <c r="J44" s="9" t="s">
        <v>4</v>
      </c>
      <c r="K44" s="15">
        <f t="shared" si="7"/>
        <v>39263</v>
      </c>
      <c r="L44" s="11">
        <f t="shared" si="5"/>
        <v>10.714285714285714</v>
      </c>
    </row>
    <row r="45" spans="1:12" x14ac:dyDescent="0.2">
      <c r="B45" s="13">
        <f t="shared" si="6"/>
        <v>38899</v>
      </c>
      <c r="C45" s="27" t="s">
        <v>4</v>
      </c>
      <c r="D45" s="15">
        <f>+B45+273</f>
        <v>39172</v>
      </c>
      <c r="E45" s="11">
        <f t="shared" si="4"/>
        <v>19.571428571428573</v>
      </c>
      <c r="I45" s="13">
        <f>+I44+28</f>
        <v>39142</v>
      </c>
      <c r="J45" s="9" t="s">
        <v>4</v>
      </c>
      <c r="K45" s="15">
        <f t="shared" si="7"/>
        <v>39263</v>
      </c>
      <c r="L45" s="11">
        <f t="shared" si="5"/>
        <v>8.7142857142857135</v>
      </c>
    </row>
    <row r="46" spans="1:12" x14ac:dyDescent="0.2">
      <c r="B46" s="13">
        <f t="shared" si="6"/>
        <v>38899</v>
      </c>
      <c r="C46" s="27" t="s">
        <v>4</v>
      </c>
      <c r="D46" s="15">
        <f>+B46+303</f>
        <v>39202</v>
      </c>
      <c r="E46" s="11">
        <f t="shared" si="4"/>
        <v>21.714285714285715</v>
      </c>
      <c r="I46" s="13">
        <f>+I45+31</f>
        <v>39173</v>
      </c>
      <c r="J46" s="9" t="s">
        <v>4</v>
      </c>
      <c r="K46" s="15">
        <f t="shared" si="7"/>
        <v>39263</v>
      </c>
      <c r="L46" s="11">
        <f t="shared" si="5"/>
        <v>6.5</v>
      </c>
    </row>
    <row r="47" spans="1:12" x14ac:dyDescent="0.2">
      <c r="B47" s="13">
        <f t="shared" si="6"/>
        <v>38899</v>
      </c>
      <c r="C47" s="27" t="s">
        <v>4</v>
      </c>
      <c r="D47" s="15">
        <f>+B47+334</f>
        <v>39233</v>
      </c>
      <c r="E47" s="11">
        <f t="shared" si="4"/>
        <v>23.928571428571427</v>
      </c>
      <c r="I47" s="13">
        <f>+I46+30</f>
        <v>39203</v>
      </c>
      <c r="J47" s="9" t="s">
        <v>4</v>
      </c>
      <c r="K47" s="15">
        <f t="shared" si="7"/>
        <v>39263</v>
      </c>
      <c r="L47" s="11">
        <f t="shared" si="5"/>
        <v>4.3571428571428568</v>
      </c>
    </row>
    <row r="48" spans="1:12" x14ac:dyDescent="0.2">
      <c r="B48" s="13">
        <f t="shared" si="6"/>
        <v>38899</v>
      </c>
      <c r="C48" s="27" t="s">
        <v>4</v>
      </c>
      <c r="D48" s="15">
        <f>+B48+364</f>
        <v>39263</v>
      </c>
      <c r="E48" s="11">
        <f t="shared" si="4"/>
        <v>26.071428571428573</v>
      </c>
      <c r="I48" s="13">
        <f>+I47+31</f>
        <v>39234</v>
      </c>
      <c r="J48" s="9" t="s">
        <v>4</v>
      </c>
      <c r="K48" s="15">
        <f t="shared" si="7"/>
        <v>39263</v>
      </c>
      <c r="L48" s="11">
        <f t="shared" si="5"/>
        <v>2.1428571428571428</v>
      </c>
    </row>
  </sheetData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09AB4-55ED-4C68-8052-44542E3E1C79}">
  <dimension ref="A1:L48"/>
  <sheetViews>
    <sheetView showGridLines="0" workbookViewId="0">
      <selection activeCell="K8" sqref="K8"/>
    </sheetView>
  </sheetViews>
  <sheetFormatPr defaultRowHeight="12.75" x14ac:dyDescent="0.2"/>
  <cols>
    <col min="1" max="1" width="4" customWidth="1"/>
    <col min="2" max="2" width="9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39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38534</v>
      </c>
      <c r="C2" s="9" t="s">
        <v>4</v>
      </c>
      <c r="D2" s="10">
        <f>+B2+8</f>
        <v>38542</v>
      </c>
      <c r="E2" s="11">
        <f>+ROUND((D2+1-B2)/14,6)</f>
        <v>0.64285700000000001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38543</v>
      </c>
      <c r="C3" s="17" t="s">
        <v>4</v>
      </c>
      <c r="D3" s="18">
        <f t="shared" ref="D3:D27" si="1">+B3+13</f>
        <v>38556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38557</v>
      </c>
      <c r="C4" s="9" t="s">
        <v>4</v>
      </c>
      <c r="D4" s="10">
        <f t="shared" si="1"/>
        <v>38570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38571</v>
      </c>
      <c r="C5" s="17" t="s">
        <v>4</v>
      </c>
      <c r="D5" s="18">
        <f t="shared" si="1"/>
        <v>38584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38585</v>
      </c>
      <c r="C6" s="9" t="s">
        <v>4</v>
      </c>
      <c r="D6" s="10">
        <f t="shared" si="1"/>
        <v>38598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38599</v>
      </c>
      <c r="C7" s="17" t="s">
        <v>4</v>
      </c>
      <c r="D7" s="18">
        <f t="shared" si="1"/>
        <v>38612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38613</v>
      </c>
      <c r="C8" s="9" t="s">
        <v>4</v>
      </c>
      <c r="D8" s="10">
        <f t="shared" si="1"/>
        <v>38626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38627</v>
      </c>
      <c r="C9" s="17" t="s">
        <v>4</v>
      </c>
      <c r="D9" s="18">
        <f t="shared" si="1"/>
        <v>38640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38641</v>
      </c>
      <c r="C10" s="9" t="s">
        <v>4</v>
      </c>
      <c r="D10" s="10">
        <f t="shared" si="1"/>
        <v>38654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38655</v>
      </c>
      <c r="C11" s="17" t="s">
        <v>4</v>
      </c>
      <c r="D11" s="18">
        <f t="shared" si="1"/>
        <v>38668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38669</v>
      </c>
      <c r="C12" s="9" t="s">
        <v>4</v>
      </c>
      <c r="D12" s="10">
        <f t="shared" si="1"/>
        <v>38682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38683</v>
      </c>
      <c r="C13" s="17" t="s">
        <v>4</v>
      </c>
      <c r="D13" s="18">
        <f t="shared" si="1"/>
        <v>38696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38697</v>
      </c>
      <c r="C14" s="9" t="s">
        <v>4</v>
      </c>
      <c r="D14" s="10">
        <f t="shared" si="1"/>
        <v>38710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38711</v>
      </c>
      <c r="C15" s="17" t="s">
        <v>4</v>
      </c>
      <c r="D15" s="18">
        <f t="shared" si="1"/>
        <v>38724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38711</v>
      </c>
      <c r="J15" s="9" t="s">
        <v>4</v>
      </c>
      <c r="K15" s="15">
        <f>+I15+6</f>
        <v>38717</v>
      </c>
      <c r="L15">
        <f>ROUND((K15-I15+1)/14,6)</f>
        <v>0.5</v>
      </c>
    </row>
    <row r="16" spans="1:12" x14ac:dyDescent="0.2">
      <c r="B16" s="8">
        <f t="shared" si="0"/>
        <v>38725</v>
      </c>
      <c r="C16" s="9" t="s">
        <v>4</v>
      </c>
      <c r="D16" s="10">
        <f t="shared" si="1"/>
        <v>38738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38718</v>
      </c>
      <c r="J16" s="9" t="s">
        <v>4</v>
      </c>
      <c r="K16" s="15">
        <f>+D15</f>
        <v>38724</v>
      </c>
      <c r="L16">
        <f>ROUND((K16-I16+1)/14,6)</f>
        <v>0.5</v>
      </c>
    </row>
    <row r="17" spans="1:11" x14ac:dyDescent="0.2">
      <c r="B17" s="16">
        <f t="shared" si="0"/>
        <v>38739</v>
      </c>
      <c r="C17" s="17" t="s">
        <v>4</v>
      </c>
      <c r="D17" s="18">
        <f t="shared" si="1"/>
        <v>38752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38753</v>
      </c>
      <c r="C18" s="9" t="s">
        <v>4</v>
      </c>
      <c r="D18" s="10">
        <f t="shared" si="1"/>
        <v>38766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38767</v>
      </c>
      <c r="C19" s="17" t="s">
        <v>4</v>
      </c>
      <c r="D19" s="18">
        <f t="shared" si="1"/>
        <v>38780</v>
      </c>
      <c r="E19" s="19">
        <f t="shared" si="3"/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38781</v>
      </c>
      <c r="C20" s="9" t="s">
        <v>4</v>
      </c>
      <c r="D20" s="10">
        <f t="shared" si="1"/>
        <v>38794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38795</v>
      </c>
      <c r="C21" s="17" t="s">
        <v>4</v>
      </c>
      <c r="D21" s="18">
        <f t="shared" si="1"/>
        <v>38808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38809</v>
      </c>
      <c r="C22" s="9" t="s">
        <v>4</v>
      </c>
      <c r="D22" s="10">
        <f t="shared" si="1"/>
        <v>38822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38823</v>
      </c>
      <c r="C23" s="17" t="s">
        <v>4</v>
      </c>
      <c r="D23" s="18">
        <f t="shared" si="1"/>
        <v>38836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38837</v>
      </c>
      <c r="C24" s="9" t="s">
        <v>4</v>
      </c>
      <c r="D24" s="10">
        <f t="shared" si="1"/>
        <v>38850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38851</v>
      </c>
      <c r="C25" s="17" t="s">
        <v>4</v>
      </c>
      <c r="D25" s="18">
        <f t="shared" si="1"/>
        <v>38864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38865</v>
      </c>
      <c r="C26" s="9" t="s">
        <v>4</v>
      </c>
      <c r="D26" s="10">
        <f t="shared" si="1"/>
        <v>38878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38879</v>
      </c>
      <c r="C27" s="17" t="s">
        <v>4</v>
      </c>
      <c r="D27" s="18">
        <f t="shared" si="1"/>
        <v>38892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38893</v>
      </c>
      <c r="C28" s="9" t="s">
        <v>4</v>
      </c>
      <c r="D28" s="10">
        <v>38898</v>
      </c>
      <c r="E28" s="11">
        <f>+ROUND((D28+1-B28)/14,6)</f>
        <v>0.42857099999999998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26.071428000000001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38534</v>
      </c>
      <c r="C33" s="27" t="s">
        <v>4</v>
      </c>
      <c r="D33" s="15">
        <f>+K15</f>
        <v>38717</v>
      </c>
      <c r="E33" s="11">
        <f>+(D33-B33+1)/14</f>
        <v>13.142857142857142</v>
      </c>
      <c r="I33" s="28"/>
    </row>
    <row r="34" spans="1:12" x14ac:dyDescent="0.2">
      <c r="B34" s="13">
        <f>+D33+1</f>
        <v>38718</v>
      </c>
      <c r="C34" s="27" t="s">
        <v>4</v>
      </c>
      <c r="D34" s="15">
        <f>+D28</f>
        <v>38898</v>
      </c>
      <c r="E34" s="11">
        <f>+(D34-B34+1)/14</f>
        <v>12.928571428571429</v>
      </c>
      <c r="I34" s="28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38534</v>
      </c>
      <c r="C37" s="27" t="s">
        <v>4</v>
      </c>
      <c r="D37" s="15">
        <f>B37+30</f>
        <v>38564</v>
      </c>
      <c r="E37" s="11">
        <f t="shared" ref="E37:E48" si="4">+(D37-B37+1)/14</f>
        <v>2.2142857142857144</v>
      </c>
      <c r="H37" s="9"/>
      <c r="I37" s="13">
        <f>+B37</f>
        <v>38534</v>
      </c>
      <c r="J37" s="9" t="s">
        <v>4</v>
      </c>
      <c r="K37" s="15">
        <f>+D48</f>
        <v>38898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38534</v>
      </c>
      <c r="C38" s="27" t="s">
        <v>4</v>
      </c>
      <c r="D38" s="15">
        <f>+B38+61</f>
        <v>38595</v>
      </c>
      <c r="E38" s="11">
        <f t="shared" si="4"/>
        <v>4.4285714285714288</v>
      </c>
      <c r="H38" s="9"/>
      <c r="I38" s="13">
        <f>+I37+31</f>
        <v>38565</v>
      </c>
      <c r="J38" s="9" t="s">
        <v>4</v>
      </c>
      <c r="K38" s="15">
        <f t="shared" ref="K38:K48" si="7">+K37</f>
        <v>38898</v>
      </c>
      <c r="L38" s="11">
        <f t="shared" si="5"/>
        <v>23.857142857142858</v>
      </c>
    </row>
    <row r="39" spans="1:12" x14ac:dyDescent="0.2">
      <c r="B39" s="13">
        <f t="shared" si="6"/>
        <v>38534</v>
      </c>
      <c r="C39" s="27" t="s">
        <v>4</v>
      </c>
      <c r="D39" s="15">
        <f>+B39+91</f>
        <v>38625</v>
      </c>
      <c r="E39" s="11">
        <f t="shared" si="4"/>
        <v>6.5714285714285712</v>
      </c>
      <c r="H39" s="9"/>
      <c r="I39" s="13">
        <f>+I38+31</f>
        <v>38596</v>
      </c>
      <c r="J39" s="9" t="s">
        <v>4</v>
      </c>
      <c r="K39" s="15">
        <f t="shared" si="7"/>
        <v>38898</v>
      </c>
      <c r="L39" s="11">
        <f t="shared" si="5"/>
        <v>21.642857142857142</v>
      </c>
    </row>
    <row r="40" spans="1:12" x14ac:dyDescent="0.2">
      <c r="B40" s="13">
        <f t="shared" si="6"/>
        <v>38534</v>
      </c>
      <c r="C40" s="27" t="s">
        <v>4</v>
      </c>
      <c r="D40" s="15">
        <f>+B40+122</f>
        <v>38656</v>
      </c>
      <c r="E40" s="11">
        <f t="shared" si="4"/>
        <v>8.7857142857142865</v>
      </c>
      <c r="H40" s="9"/>
      <c r="I40" s="13">
        <f>+I39+30</f>
        <v>38626</v>
      </c>
      <c r="J40" s="9" t="s">
        <v>4</v>
      </c>
      <c r="K40" s="15">
        <f t="shared" si="7"/>
        <v>38898</v>
      </c>
      <c r="L40" s="11">
        <f t="shared" si="5"/>
        <v>19.5</v>
      </c>
    </row>
    <row r="41" spans="1:12" x14ac:dyDescent="0.2">
      <c r="B41" s="13">
        <f t="shared" si="6"/>
        <v>38534</v>
      </c>
      <c r="C41" s="27" t="s">
        <v>4</v>
      </c>
      <c r="D41" s="15">
        <f>+B41+152</f>
        <v>38686</v>
      </c>
      <c r="E41" s="11">
        <f t="shared" si="4"/>
        <v>10.928571428571429</v>
      </c>
      <c r="H41" s="9"/>
      <c r="I41" s="13">
        <f>+I40+31</f>
        <v>38657</v>
      </c>
      <c r="J41" s="9" t="s">
        <v>4</v>
      </c>
      <c r="K41" s="15">
        <f t="shared" si="7"/>
        <v>38898</v>
      </c>
      <c r="L41" s="11">
        <f t="shared" si="5"/>
        <v>17.285714285714285</v>
      </c>
    </row>
    <row r="42" spans="1:12" x14ac:dyDescent="0.2">
      <c r="B42" s="13">
        <f t="shared" si="6"/>
        <v>38534</v>
      </c>
      <c r="C42" s="27" t="s">
        <v>4</v>
      </c>
      <c r="D42" s="15">
        <f>+B42+183</f>
        <v>38717</v>
      </c>
      <c r="E42" s="11">
        <f t="shared" si="4"/>
        <v>13.142857142857142</v>
      </c>
      <c r="H42" s="9"/>
      <c r="I42" s="13">
        <f>+I41+30</f>
        <v>38687</v>
      </c>
      <c r="J42" s="9" t="s">
        <v>4</v>
      </c>
      <c r="K42" s="15">
        <f t="shared" si="7"/>
        <v>38898</v>
      </c>
      <c r="L42" s="11">
        <f t="shared" si="5"/>
        <v>15.142857142857142</v>
      </c>
    </row>
    <row r="43" spans="1:12" x14ac:dyDescent="0.2">
      <c r="B43" s="13">
        <f t="shared" si="6"/>
        <v>38534</v>
      </c>
      <c r="C43" s="27" t="s">
        <v>4</v>
      </c>
      <c r="D43" s="15">
        <f>+B43+214</f>
        <v>38748</v>
      </c>
      <c r="E43" s="11">
        <f t="shared" si="4"/>
        <v>15.357142857142858</v>
      </c>
      <c r="I43" s="13">
        <f>+I42+31</f>
        <v>38718</v>
      </c>
      <c r="J43" s="9" t="s">
        <v>4</v>
      </c>
      <c r="K43" s="15">
        <f t="shared" si="7"/>
        <v>38898</v>
      </c>
      <c r="L43" s="11">
        <f t="shared" si="5"/>
        <v>12.928571428571429</v>
      </c>
    </row>
    <row r="44" spans="1:12" x14ac:dyDescent="0.2">
      <c r="B44" s="13">
        <f t="shared" si="6"/>
        <v>38534</v>
      </c>
      <c r="C44" s="27" t="s">
        <v>4</v>
      </c>
      <c r="D44" s="15">
        <f>+B44+242</f>
        <v>38776</v>
      </c>
      <c r="E44" s="11">
        <f t="shared" si="4"/>
        <v>17.357142857142858</v>
      </c>
      <c r="I44" s="13">
        <f>+I43+31</f>
        <v>38749</v>
      </c>
      <c r="J44" s="9" t="s">
        <v>4</v>
      </c>
      <c r="K44" s="15">
        <f t="shared" si="7"/>
        <v>38898</v>
      </c>
      <c r="L44" s="11">
        <f t="shared" si="5"/>
        <v>10.714285714285714</v>
      </c>
    </row>
    <row r="45" spans="1:12" x14ac:dyDescent="0.2">
      <c r="B45" s="13">
        <f t="shared" si="6"/>
        <v>38534</v>
      </c>
      <c r="C45" s="27" t="s">
        <v>4</v>
      </c>
      <c r="D45" s="15">
        <f>+B45+273</f>
        <v>38807</v>
      </c>
      <c r="E45" s="11">
        <f t="shared" si="4"/>
        <v>19.571428571428573</v>
      </c>
      <c r="I45" s="13">
        <f>+I44+28</f>
        <v>38777</v>
      </c>
      <c r="J45" s="9" t="s">
        <v>4</v>
      </c>
      <c r="K45" s="15">
        <f t="shared" si="7"/>
        <v>38898</v>
      </c>
      <c r="L45" s="11">
        <f t="shared" si="5"/>
        <v>8.7142857142857135</v>
      </c>
    </row>
    <row r="46" spans="1:12" x14ac:dyDescent="0.2">
      <c r="B46" s="13">
        <f t="shared" si="6"/>
        <v>38534</v>
      </c>
      <c r="C46" s="27" t="s">
        <v>4</v>
      </c>
      <c r="D46" s="15">
        <f>+B46+303</f>
        <v>38837</v>
      </c>
      <c r="E46" s="11">
        <f t="shared" si="4"/>
        <v>21.714285714285715</v>
      </c>
      <c r="I46" s="13">
        <f>+I45+31</f>
        <v>38808</v>
      </c>
      <c r="J46" s="9" t="s">
        <v>4</v>
      </c>
      <c r="K46" s="15">
        <f t="shared" si="7"/>
        <v>38898</v>
      </c>
      <c r="L46" s="11">
        <f t="shared" si="5"/>
        <v>6.5</v>
      </c>
    </row>
    <row r="47" spans="1:12" x14ac:dyDescent="0.2">
      <c r="B47" s="13">
        <f t="shared" si="6"/>
        <v>38534</v>
      </c>
      <c r="C47" s="27" t="s">
        <v>4</v>
      </c>
      <c r="D47" s="15">
        <f>+B47+334</f>
        <v>38868</v>
      </c>
      <c r="E47" s="11">
        <f t="shared" si="4"/>
        <v>23.928571428571427</v>
      </c>
      <c r="I47" s="13">
        <f>+I46+30</f>
        <v>38838</v>
      </c>
      <c r="J47" s="9" t="s">
        <v>4</v>
      </c>
      <c r="K47" s="15">
        <f t="shared" si="7"/>
        <v>38898</v>
      </c>
      <c r="L47" s="11">
        <f t="shared" si="5"/>
        <v>4.3571428571428568</v>
      </c>
    </row>
    <row r="48" spans="1:12" x14ac:dyDescent="0.2">
      <c r="B48" s="13">
        <f t="shared" si="6"/>
        <v>38534</v>
      </c>
      <c r="C48" s="27" t="s">
        <v>4</v>
      </c>
      <c r="D48" s="15">
        <f>+B48+364</f>
        <v>38898</v>
      </c>
      <c r="E48" s="11">
        <f t="shared" si="4"/>
        <v>26.071428571428573</v>
      </c>
      <c r="I48" s="13">
        <f>+I47+31</f>
        <v>38869</v>
      </c>
      <c r="J48" s="9" t="s">
        <v>4</v>
      </c>
      <c r="K48" s="15">
        <f t="shared" si="7"/>
        <v>38898</v>
      </c>
      <c r="L48" s="11">
        <f t="shared" si="5"/>
        <v>2.1428571428571428</v>
      </c>
    </row>
  </sheetData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FA03-4EDC-4FB4-8EDE-C07AF4416CF4}">
  <dimension ref="A1:L48"/>
  <sheetViews>
    <sheetView showGridLines="0" workbookViewId="0">
      <selection activeCell="K8" sqref="K8"/>
    </sheetView>
  </sheetViews>
  <sheetFormatPr defaultRowHeight="12.75" x14ac:dyDescent="0.2"/>
  <cols>
    <col min="1" max="1" width="4" customWidth="1"/>
    <col min="2" max="2" width="9.42578125" bestFit="1" customWidth="1"/>
    <col min="3" max="3" width="1.7109375" style="22" bestFit="1" customWidth="1"/>
    <col min="4" max="4" width="10.42578125" style="23" bestFit="1" customWidth="1"/>
    <col min="5" max="5" width="10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42578125" bestFit="1" customWidth="1"/>
    <col min="10" max="10" width="1.7109375" bestFit="1" customWidth="1"/>
    <col min="11" max="11" width="10.42578125" bestFit="1" customWidth="1"/>
    <col min="12" max="12" width="9.5703125" bestFit="1" customWidth="1"/>
  </cols>
  <sheetData>
    <row r="1" spans="1:12" ht="39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2" x14ac:dyDescent="0.2">
      <c r="B2" s="8">
        <v>38169</v>
      </c>
      <c r="C2" s="9" t="s">
        <v>4</v>
      </c>
      <c r="D2" s="10">
        <f>+B2+9</f>
        <v>38178</v>
      </c>
      <c r="E2" s="11">
        <f>+ROUND((D2+1-B2)/14,6)</f>
        <v>0.71428599999999998</v>
      </c>
      <c r="F2" s="12">
        <v>1</v>
      </c>
      <c r="G2" s="12">
        <v>26</v>
      </c>
      <c r="I2" s="13"/>
      <c r="J2" s="14"/>
      <c r="K2" s="15"/>
    </row>
    <row r="3" spans="1:12" x14ac:dyDescent="0.2">
      <c r="B3" s="16">
        <f t="shared" ref="B3:B28" si="0">1+D2</f>
        <v>38179</v>
      </c>
      <c r="C3" s="17" t="s">
        <v>4</v>
      </c>
      <c r="D3" s="18">
        <f t="shared" ref="D3:D27" si="1">+B3+13</f>
        <v>38192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2" x14ac:dyDescent="0.2">
      <c r="B4" s="8">
        <f t="shared" si="0"/>
        <v>38193</v>
      </c>
      <c r="C4" s="9" t="s">
        <v>4</v>
      </c>
      <c r="D4" s="10">
        <f t="shared" si="1"/>
        <v>38206</v>
      </c>
      <c r="E4" s="11">
        <f>+ROUND((D4+1-B4)/14,6)</f>
        <v>1</v>
      </c>
      <c r="F4" s="12">
        <f t="shared" si="2"/>
        <v>3</v>
      </c>
      <c r="G4" s="12">
        <v>24</v>
      </c>
    </row>
    <row r="5" spans="1:12" x14ac:dyDescent="0.2">
      <c r="B5" s="16">
        <f t="shared" si="0"/>
        <v>38207</v>
      </c>
      <c r="C5" s="17" t="s">
        <v>4</v>
      </c>
      <c r="D5" s="18">
        <f t="shared" si="1"/>
        <v>38220</v>
      </c>
      <c r="E5" s="19">
        <f>+ROUND((D5+1-B5)/14,6)</f>
        <v>1</v>
      </c>
      <c r="F5" s="20">
        <f t="shared" si="2"/>
        <v>4</v>
      </c>
      <c r="G5" s="20">
        <v>23</v>
      </c>
    </row>
    <row r="6" spans="1:12" x14ac:dyDescent="0.2">
      <c r="B6" s="8">
        <f t="shared" si="0"/>
        <v>38221</v>
      </c>
      <c r="C6" s="9" t="s">
        <v>4</v>
      </c>
      <c r="D6" s="10">
        <f t="shared" si="1"/>
        <v>38234</v>
      </c>
      <c r="E6" s="11">
        <f>+ROUND((D6+1-B6)/14,6)</f>
        <v>1</v>
      </c>
      <c r="F6" s="12">
        <f t="shared" si="2"/>
        <v>5</v>
      </c>
      <c r="G6" s="12">
        <v>22</v>
      </c>
    </row>
    <row r="7" spans="1:12" x14ac:dyDescent="0.2">
      <c r="B7" s="16">
        <f t="shared" si="0"/>
        <v>38235</v>
      </c>
      <c r="C7" s="17" t="s">
        <v>4</v>
      </c>
      <c r="D7" s="18">
        <f t="shared" si="1"/>
        <v>38248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2" x14ac:dyDescent="0.2">
      <c r="B8" s="8">
        <f t="shared" si="0"/>
        <v>38249</v>
      </c>
      <c r="C8" s="9" t="s">
        <v>4</v>
      </c>
      <c r="D8" s="10">
        <f t="shared" si="1"/>
        <v>38262</v>
      </c>
      <c r="E8" s="11">
        <f t="shared" si="3"/>
        <v>1</v>
      </c>
      <c r="F8" s="12">
        <f t="shared" si="2"/>
        <v>7</v>
      </c>
      <c r="G8" s="12">
        <v>20</v>
      </c>
    </row>
    <row r="9" spans="1:12" x14ac:dyDescent="0.2">
      <c r="B9" s="16">
        <f t="shared" si="0"/>
        <v>38263</v>
      </c>
      <c r="C9" s="17" t="s">
        <v>4</v>
      </c>
      <c r="D9" s="18">
        <f t="shared" si="1"/>
        <v>38276</v>
      </c>
      <c r="E9" s="19">
        <f t="shared" si="3"/>
        <v>1</v>
      </c>
      <c r="F9" s="20">
        <f t="shared" si="2"/>
        <v>8</v>
      </c>
      <c r="G9" s="20">
        <v>19</v>
      </c>
    </row>
    <row r="10" spans="1:12" x14ac:dyDescent="0.2">
      <c r="B10" s="8">
        <f t="shared" si="0"/>
        <v>38277</v>
      </c>
      <c r="C10" s="9" t="s">
        <v>4</v>
      </c>
      <c r="D10" s="10">
        <f t="shared" si="1"/>
        <v>38290</v>
      </c>
      <c r="E10" s="11">
        <f t="shared" si="3"/>
        <v>1</v>
      </c>
      <c r="F10" s="12">
        <f t="shared" si="2"/>
        <v>9</v>
      </c>
      <c r="G10" s="12">
        <v>18</v>
      </c>
    </row>
    <row r="11" spans="1:12" x14ac:dyDescent="0.2">
      <c r="B11" s="16">
        <f t="shared" si="0"/>
        <v>38291</v>
      </c>
      <c r="C11" s="17" t="s">
        <v>4</v>
      </c>
      <c r="D11" s="18">
        <f t="shared" si="1"/>
        <v>38304</v>
      </c>
      <c r="E11" s="19">
        <f t="shared" si="3"/>
        <v>1</v>
      </c>
      <c r="F11" s="20">
        <f t="shared" si="2"/>
        <v>10</v>
      </c>
      <c r="G11" s="20">
        <v>17</v>
      </c>
    </row>
    <row r="12" spans="1:12" x14ac:dyDescent="0.2">
      <c r="B12" s="8">
        <f t="shared" si="0"/>
        <v>38305</v>
      </c>
      <c r="C12" s="9" t="s">
        <v>4</v>
      </c>
      <c r="D12" s="10">
        <f t="shared" si="1"/>
        <v>38318</v>
      </c>
      <c r="E12" s="11">
        <f t="shared" si="3"/>
        <v>1</v>
      </c>
      <c r="F12" s="12">
        <f t="shared" si="2"/>
        <v>11</v>
      </c>
      <c r="G12" s="12">
        <v>16</v>
      </c>
    </row>
    <row r="13" spans="1:12" x14ac:dyDescent="0.2">
      <c r="B13" s="16">
        <f t="shared" si="0"/>
        <v>38319</v>
      </c>
      <c r="C13" s="17" t="s">
        <v>4</v>
      </c>
      <c r="D13" s="18">
        <f t="shared" si="1"/>
        <v>38332</v>
      </c>
      <c r="E13" s="19">
        <f t="shared" si="3"/>
        <v>1</v>
      </c>
      <c r="F13" s="20">
        <f t="shared" si="2"/>
        <v>12</v>
      </c>
      <c r="G13" s="20">
        <v>15</v>
      </c>
    </row>
    <row r="14" spans="1:12" x14ac:dyDescent="0.2">
      <c r="B14" s="8">
        <f t="shared" si="0"/>
        <v>38333</v>
      </c>
      <c r="C14" s="9" t="s">
        <v>4</v>
      </c>
      <c r="D14" s="10">
        <f t="shared" si="1"/>
        <v>38346</v>
      </c>
      <c r="E14" s="11">
        <f t="shared" si="3"/>
        <v>1</v>
      </c>
      <c r="F14" s="12">
        <f t="shared" si="2"/>
        <v>13</v>
      </c>
      <c r="G14" s="12">
        <v>14</v>
      </c>
    </row>
    <row r="15" spans="1:12" x14ac:dyDescent="0.2">
      <c r="A15" t="s">
        <v>5</v>
      </c>
      <c r="B15" s="16">
        <f t="shared" si="0"/>
        <v>38347</v>
      </c>
      <c r="C15" s="17" t="s">
        <v>4</v>
      </c>
      <c r="D15" s="18">
        <f t="shared" si="1"/>
        <v>38360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38347</v>
      </c>
      <c r="J15" s="9" t="s">
        <v>4</v>
      </c>
      <c r="K15" s="15">
        <f>+I15+5</f>
        <v>38352</v>
      </c>
      <c r="L15">
        <f>ROUND((K15-I15+1)/14,6)</f>
        <v>0.42857099999999998</v>
      </c>
    </row>
    <row r="16" spans="1:12" x14ac:dyDescent="0.2">
      <c r="B16" s="8">
        <f t="shared" si="0"/>
        <v>38361</v>
      </c>
      <c r="C16" s="9" t="s">
        <v>4</v>
      </c>
      <c r="D16" s="10">
        <f t="shared" si="1"/>
        <v>38374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38353</v>
      </c>
      <c r="J16" s="9" t="s">
        <v>4</v>
      </c>
      <c r="K16" s="15">
        <f>+D15</f>
        <v>38360</v>
      </c>
      <c r="L16">
        <f>ROUND((K16-I16+1)/14,6)</f>
        <v>0.57142899999999996</v>
      </c>
    </row>
    <row r="17" spans="1:11" x14ac:dyDescent="0.2">
      <c r="B17" s="16">
        <f t="shared" si="0"/>
        <v>38375</v>
      </c>
      <c r="C17" s="17" t="s">
        <v>4</v>
      </c>
      <c r="D17" s="18">
        <f t="shared" si="1"/>
        <v>38388</v>
      </c>
      <c r="E17" s="19">
        <f t="shared" si="3"/>
        <v>1</v>
      </c>
      <c r="F17" s="20">
        <f t="shared" si="2"/>
        <v>16</v>
      </c>
      <c r="G17" s="20">
        <v>11</v>
      </c>
    </row>
    <row r="18" spans="1:11" x14ac:dyDescent="0.2">
      <c r="B18" s="8">
        <f t="shared" si="0"/>
        <v>38389</v>
      </c>
      <c r="C18" s="9" t="s">
        <v>4</v>
      </c>
      <c r="D18" s="10">
        <f t="shared" si="1"/>
        <v>38402</v>
      </c>
      <c r="E18" s="11">
        <f t="shared" si="3"/>
        <v>1</v>
      </c>
      <c r="F18" s="12">
        <f t="shared" si="2"/>
        <v>17</v>
      </c>
      <c r="G18" s="12">
        <v>10</v>
      </c>
    </row>
    <row r="19" spans="1:11" x14ac:dyDescent="0.2">
      <c r="B19" s="16">
        <f t="shared" si="0"/>
        <v>38403</v>
      </c>
      <c r="C19" s="17" t="s">
        <v>4</v>
      </c>
      <c r="D19" s="18">
        <f t="shared" si="1"/>
        <v>38416</v>
      </c>
      <c r="E19" s="19">
        <f t="shared" si="3"/>
        <v>1</v>
      </c>
      <c r="F19" s="20">
        <f t="shared" si="2"/>
        <v>18</v>
      </c>
      <c r="G19" s="20">
        <v>9</v>
      </c>
    </row>
    <row r="20" spans="1:11" x14ac:dyDescent="0.2">
      <c r="B20" s="8">
        <f t="shared" si="0"/>
        <v>38417</v>
      </c>
      <c r="C20" s="9" t="s">
        <v>4</v>
      </c>
      <c r="D20" s="10">
        <f t="shared" si="1"/>
        <v>38430</v>
      </c>
      <c r="E20" s="11">
        <f t="shared" si="3"/>
        <v>1</v>
      </c>
      <c r="F20" s="12">
        <f t="shared" si="2"/>
        <v>19</v>
      </c>
      <c r="G20" s="12">
        <v>8</v>
      </c>
    </row>
    <row r="21" spans="1:11" x14ac:dyDescent="0.2">
      <c r="B21" s="16">
        <f t="shared" si="0"/>
        <v>38431</v>
      </c>
      <c r="C21" s="17" t="s">
        <v>4</v>
      </c>
      <c r="D21" s="18">
        <f t="shared" si="1"/>
        <v>38444</v>
      </c>
      <c r="E21" s="19">
        <f t="shared" si="3"/>
        <v>1</v>
      </c>
      <c r="F21" s="20">
        <f t="shared" si="2"/>
        <v>20</v>
      </c>
      <c r="G21" s="20">
        <v>7</v>
      </c>
    </row>
    <row r="22" spans="1:11" x14ac:dyDescent="0.2">
      <c r="B22" s="8">
        <f t="shared" si="0"/>
        <v>38445</v>
      </c>
      <c r="C22" s="9" t="s">
        <v>4</v>
      </c>
      <c r="D22" s="10">
        <f t="shared" si="1"/>
        <v>38458</v>
      </c>
      <c r="E22" s="11">
        <f t="shared" si="3"/>
        <v>1</v>
      </c>
      <c r="F22" s="12">
        <f t="shared" si="2"/>
        <v>21</v>
      </c>
      <c r="G22" s="12">
        <v>6</v>
      </c>
    </row>
    <row r="23" spans="1:11" x14ac:dyDescent="0.2">
      <c r="B23" s="16">
        <f t="shared" si="0"/>
        <v>38459</v>
      </c>
      <c r="C23" s="17" t="s">
        <v>4</v>
      </c>
      <c r="D23" s="18">
        <f t="shared" si="1"/>
        <v>38472</v>
      </c>
      <c r="E23" s="19">
        <f t="shared" si="3"/>
        <v>1</v>
      </c>
      <c r="F23" s="20">
        <f t="shared" si="2"/>
        <v>22</v>
      </c>
      <c r="G23" s="20">
        <v>5</v>
      </c>
    </row>
    <row r="24" spans="1:11" x14ac:dyDescent="0.2">
      <c r="B24" s="8">
        <f t="shared" si="0"/>
        <v>38473</v>
      </c>
      <c r="C24" s="9" t="s">
        <v>4</v>
      </c>
      <c r="D24" s="10">
        <f t="shared" si="1"/>
        <v>38486</v>
      </c>
      <c r="E24" s="11">
        <f t="shared" si="3"/>
        <v>1</v>
      </c>
      <c r="F24" s="12">
        <f t="shared" si="2"/>
        <v>23</v>
      </c>
      <c r="G24" s="12">
        <v>4</v>
      </c>
    </row>
    <row r="25" spans="1:11" x14ac:dyDescent="0.2">
      <c r="B25" s="16">
        <f t="shared" si="0"/>
        <v>38487</v>
      </c>
      <c r="C25" s="17" t="s">
        <v>4</v>
      </c>
      <c r="D25" s="18">
        <f t="shared" si="1"/>
        <v>38500</v>
      </c>
      <c r="E25" s="19">
        <f t="shared" si="3"/>
        <v>1</v>
      </c>
      <c r="F25" s="20">
        <f t="shared" si="2"/>
        <v>24</v>
      </c>
      <c r="G25" s="20">
        <v>3</v>
      </c>
    </row>
    <row r="26" spans="1:11" x14ac:dyDescent="0.2">
      <c r="B26" s="8">
        <f t="shared" si="0"/>
        <v>38501</v>
      </c>
      <c r="C26" s="9" t="s">
        <v>4</v>
      </c>
      <c r="D26" s="10">
        <f t="shared" si="1"/>
        <v>38514</v>
      </c>
      <c r="E26" s="11">
        <f t="shared" si="3"/>
        <v>1</v>
      </c>
      <c r="F26" s="12">
        <f t="shared" si="2"/>
        <v>25</v>
      </c>
      <c r="G26" s="12">
        <v>2</v>
      </c>
    </row>
    <row r="27" spans="1:11" x14ac:dyDescent="0.2">
      <c r="B27" s="16">
        <f t="shared" si="0"/>
        <v>38515</v>
      </c>
      <c r="C27" s="17" t="s">
        <v>4</v>
      </c>
      <c r="D27" s="18">
        <f t="shared" si="1"/>
        <v>38528</v>
      </c>
      <c r="E27" s="19">
        <f t="shared" si="3"/>
        <v>1</v>
      </c>
      <c r="F27" s="20">
        <f t="shared" si="2"/>
        <v>26</v>
      </c>
      <c r="G27" s="20">
        <v>1</v>
      </c>
    </row>
    <row r="28" spans="1:11" x14ac:dyDescent="0.2">
      <c r="B28" s="8">
        <f t="shared" si="0"/>
        <v>38529</v>
      </c>
      <c r="C28" s="9" t="s">
        <v>4</v>
      </c>
      <c r="D28" s="10">
        <v>38533</v>
      </c>
      <c r="E28" s="11">
        <f>+ROUND((D28+1-B28)/14,6)</f>
        <v>0.35714299999999999</v>
      </c>
      <c r="F28" s="12">
        <f t="shared" si="2"/>
        <v>27</v>
      </c>
      <c r="I28" s="13"/>
      <c r="J28" s="14"/>
      <c r="K28" s="13"/>
    </row>
    <row r="29" spans="1:11" ht="13.5" thickBot="1" x14ac:dyDescent="0.25">
      <c r="E29" s="24">
        <f>SUM(E2:E28)</f>
        <v>26.071429000000002</v>
      </c>
      <c r="I29" s="13"/>
      <c r="J29" s="14"/>
      <c r="K29" s="13"/>
    </row>
    <row r="30" spans="1:11" ht="13.5" thickTop="1" x14ac:dyDescent="0.2">
      <c r="E30" s="11"/>
    </row>
    <row r="31" spans="1:11" x14ac:dyDescent="0.2">
      <c r="B31" s="13"/>
      <c r="C31" s="25"/>
      <c r="D31" s="15"/>
      <c r="E31" s="11"/>
    </row>
    <row r="32" spans="1:11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v>38169</v>
      </c>
      <c r="C33" s="27" t="s">
        <v>4</v>
      </c>
      <c r="D33" s="15">
        <v>38352</v>
      </c>
      <c r="E33" s="11">
        <f>+(D33-B33+1)/14</f>
        <v>13.142857142857142</v>
      </c>
      <c r="I33" s="28"/>
    </row>
    <row r="34" spans="1:12" x14ac:dyDescent="0.2">
      <c r="B34" s="13">
        <f>+D33+1</f>
        <v>38353</v>
      </c>
      <c r="C34" s="27" t="s">
        <v>4</v>
      </c>
      <c r="D34" s="15">
        <v>38533</v>
      </c>
      <c r="E34" s="11">
        <f>+(D34-B34+1)/14</f>
        <v>12.928571428571429</v>
      </c>
      <c r="I34" s="28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v>38169</v>
      </c>
      <c r="C37" s="27" t="s">
        <v>4</v>
      </c>
      <c r="D37" s="15">
        <f>B37+30</f>
        <v>38199</v>
      </c>
      <c r="E37" s="11">
        <f t="shared" ref="E37:E48" si="4">+(D37-B37+1)/14</f>
        <v>2.2142857142857144</v>
      </c>
      <c r="H37" s="9"/>
      <c r="I37" s="13">
        <f>+B37</f>
        <v>38169</v>
      </c>
      <c r="J37" s="9" t="s">
        <v>4</v>
      </c>
      <c r="K37" s="15">
        <f>+D48</f>
        <v>38533</v>
      </c>
      <c r="L37" s="11">
        <f t="shared" ref="L37:L48" si="5">+(K37-I37+1)/14</f>
        <v>26.071428571428573</v>
      </c>
    </row>
    <row r="38" spans="1:12" x14ac:dyDescent="0.2">
      <c r="B38" s="13">
        <f t="shared" ref="B38:B48" si="6">+B37</f>
        <v>38169</v>
      </c>
      <c r="C38" s="27" t="s">
        <v>4</v>
      </c>
      <c r="D38" s="15">
        <f>+B38+61</f>
        <v>38230</v>
      </c>
      <c r="E38" s="11">
        <f t="shared" si="4"/>
        <v>4.4285714285714288</v>
      </c>
      <c r="H38" s="9"/>
      <c r="I38" s="13">
        <f>+I37+31</f>
        <v>38200</v>
      </c>
      <c r="J38" s="9" t="s">
        <v>4</v>
      </c>
      <c r="K38" s="15">
        <f t="shared" ref="K38:K48" si="7">+K37</f>
        <v>38533</v>
      </c>
      <c r="L38" s="11">
        <f t="shared" si="5"/>
        <v>23.857142857142858</v>
      </c>
    </row>
    <row r="39" spans="1:12" x14ac:dyDescent="0.2">
      <c r="B39" s="13">
        <f t="shared" si="6"/>
        <v>38169</v>
      </c>
      <c r="C39" s="27" t="s">
        <v>4</v>
      </c>
      <c r="D39" s="15">
        <f>+B39+91</f>
        <v>38260</v>
      </c>
      <c r="E39" s="11">
        <f t="shared" si="4"/>
        <v>6.5714285714285712</v>
      </c>
      <c r="H39" s="9"/>
      <c r="I39" s="13">
        <f>+I38+31</f>
        <v>38231</v>
      </c>
      <c r="J39" s="9" t="s">
        <v>4</v>
      </c>
      <c r="K39" s="15">
        <f t="shared" si="7"/>
        <v>38533</v>
      </c>
      <c r="L39" s="11">
        <f t="shared" si="5"/>
        <v>21.642857142857142</v>
      </c>
    </row>
    <row r="40" spans="1:12" x14ac:dyDescent="0.2">
      <c r="B40" s="13">
        <f t="shared" si="6"/>
        <v>38169</v>
      </c>
      <c r="C40" s="27" t="s">
        <v>4</v>
      </c>
      <c r="D40" s="15">
        <f>+B40+122</f>
        <v>38291</v>
      </c>
      <c r="E40" s="11">
        <f t="shared" si="4"/>
        <v>8.7857142857142865</v>
      </c>
      <c r="H40" s="9"/>
      <c r="I40" s="13">
        <f>+I39+30</f>
        <v>38261</v>
      </c>
      <c r="J40" s="9" t="s">
        <v>4</v>
      </c>
      <c r="K40" s="15">
        <f t="shared" si="7"/>
        <v>38533</v>
      </c>
      <c r="L40" s="11">
        <f t="shared" si="5"/>
        <v>19.5</v>
      </c>
    </row>
    <row r="41" spans="1:12" x14ac:dyDescent="0.2">
      <c r="B41" s="13">
        <f t="shared" si="6"/>
        <v>38169</v>
      </c>
      <c r="C41" s="27" t="s">
        <v>4</v>
      </c>
      <c r="D41" s="15">
        <f>+B41+152</f>
        <v>38321</v>
      </c>
      <c r="E41" s="11">
        <f t="shared" si="4"/>
        <v>10.928571428571429</v>
      </c>
      <c r="H41" s="9"/>
      <c r="I41" s="13">
        <f>+I40+31</f>
        <v>38292</v>
      </c>
      <c r="J41" s="9" t="s">
        <v>4</v>
      </c>
      <c r="K41" s="15">
        <f t="shared" si="7"/>
        <v>38533</v>
      </c>
      <c r="L41" s="11">
        <f t="shared" si="5"/>
        <v>17.285714285714285</v>
      </c>
    </row>
    <row r="42" spans="1:12" x14ac:dyDescent="0.2">
      <c r="B42" s="13">
        <f t="shared" si="6"/>
        <v>38169</v>
      </c>
      <c r="C42" s="27" t="s">
        <v>4</v>
      </c>
      <c r="D42" s="15">
        <f>+B42+183</f>
        <v>38352</v>
      </c>
      <c r="E42" s="11">
        <f t="shared" si="4"/>
        <v>13.142857142857142</v>
      </c>
      <c r="H42" s="9"/>
      <c r="I42" s="13">
        <f>+I41+30</f>
        <v>38322</v>
      </c>
      <c r="J42" s="9" t="s">
        <v>4</v>
      </c>
      <c r="K42" s="15">
        <f t="shared" si="7"/>
        <v>38533</v>
      </c>
      <c r="L42" s="11">
        <f t="shared" si="5"/>
        <v>15.142857142857142</v>
      </c>
    </row>
    <row r="43" spans="1:12" x14ac:dyDescent="0.2">
      <c r="B43" s="13">
        <f t="shared" si="6"/>
        <v>38169</v>
      </c>
      <c r="C43" s="27" t="s">
        <v>4</v>
      </c>
      <c r="D43" s="15">
        <f>+B43+214</f>
        <v>38383</v>
      </c>
      <c r="E43" s="11">
        <f t="shared" si="4"/>
        <v>15.357142857142858</v>
      </c>
      <c r="I43" s="13">
        <f>+I42+31</f>
        <v>38353</v>
      </c>
      <c r="J43" s="9" t="s">
        <v>4</v>
      </c>
      <c r="K43" s="15">
        <f t="shared" si="7"/>
        <v>38533</v>
      </c>
      <c r="L43" s="11">
        <f t="shared" si="5"/>
        <v>12.928571428571429</v>
      </c>
    </row>
    <row r="44" spans="1:12" x14ac:dyDescent="0.2">
      <c r="B44" s="13">
        <f t="shared" si="6"/>
        <v>38169</v>
      </c>
      <c r="C44" s="27" t="s">
        <v>4</v>
      </c>
      <c r="D44" s="15">
        <f>+B44+242</f>
        <v>38411</v>
      </c>
      <c r="E44" s="11">
        <f t="shared" si="4"/>
        <v>17.357142857142858</v>
      </c>
      <c r="I44" s="13">
        <f>+I43+31</f>
        <v>38384</v>
      </c>
      <c r="J44" s="9" t="s">
        <v>4</v>
      </c>
      <c r="K44" s="15">
        <f t="shared" si="7"/>
        <v>38533</v>
      </c>
      <c r="L44" s="11">
        <f t="shared" si="5"/>
        <v>10.714285714285714</v>
      </c>
    </row>
    <row r="45" spans="1:12" x14ac:dyDescent="0.2">
      <c r="B45" s="13">
        <f t="shared" si="6"/>
        <v>38169</v>
      </c>
      <c r="C45" s="27" t="s">
        <v>4</v>
      </c>
      <c r="D45" s="15">
        <f>+B45+273</f>
        <v>38442</v>
      </c>
      <c r="E45" s="11">
        <f t="shared" si="4"/>
        <v>19.571428571428573</v>
      </c>
      <c r="I45" s="13">
        <f>+I44+28</f>
        <v>38412</v>
      </c>
      <c r="J45" s="9" t="s">
        <v>4</v>
      </c>
      <c r="K45" s="15">
        <f t="shared" si="7"/>
        <v>38533</v>
      </c>
      <c r="L45" s="11">
        <f t="shared" si="5"/>
        <v>8.7142857142857135</v>
      </c>
    </row>
    <row r="46" spans="1:12" x14ac:dyDescent="0.2">
      <c r="B46" s="13">
        <f t="shared" si="6"/>
        <v>38169</v>
      </c>
      <c r="C46" s="27" t="s">
        <v>4</v>
      </c>
      <c r="D46" s="15">
        <f>+B46+303</f>
        <v>38472</v>
      </c>
      <c r="E46" s="11">
        <f t="shared" si="4"/>
        <v>21.714285714285715</v>
      </c>
      <c r="I46" s="13">
        <f>+I45+31</f>
        <v>38443</v>
      </c>
      <c r="J46" s="9" t="s">
        <v>4</v>
      </c>
      <c r="K46" s="15">
        <f t="shared" si="7"/>
        <v>38533</v>
      </c>
      <c r="L46" s="11">
        <f t="shared" si="5"/>
        <v>6.5</v>
      </c>
    </row>
    <row r="47" spans="1:12" x14ac:dyDescent="0.2">
      <c r="B47" s="13">
        <f t="shared" si="6"/>
        <v>38169</v>
      </c>
      <c r="C47" s="27" t="s">
        <v>4</v>
      </c>
      <c r="D47" s="15">
        <f>+B47+334</f>
        <v>38503</v>
      </c>
      <c r="E47" s="11">
        <f t="shared" si="4"/>
        <v>23.928571428571427</v>
      </c>
      <c r="I47" s="13">
        <f>+I46+30</f>
        <v>38473</v>
      </c>
      <c r="J47" s="9" t="s">
        <v>4</v>
      </c>
      <c r="K47" s="15">
        <f t="shared" si="7"/>
        <v>38533</v>
      </c>
      <c r="L47" s="11">
        <f t="shared" si="5"/>
        <v>4.3571428571428568</v>
      </c>
    </row>
    <row r="48" spans="1:12" x14ac:dyDescent="0.2">
      <c r="B48" s="13">
        <f t="shared" si="6"/>
        <v>38169</v>
      </c>
      <c r="C48" s="27" t="s">
        <v>4</v>
      </c>
      <c r="D48" s="15">
        <f>+B48+364</f>
        <v>38533</v>
      </c>
      <c r="E48" s="11">
        <f t="shared" si="4"/>
        <v>26.071428571428573</v>
      </c>
      <c r="I48" s="13">
        <f>+I47+31</f>
        <v>38504</v>
      </c>
      <c r="J48" s="9" t="s">
        <v>4</v>
      </c>
      <c r="K48" s="15">
        <f t="shared" si="7"/>
        <v>38533</v>
      </c>
      <c r="L48" s="11">
        <f t="shared" si="5"/>
        <v>2.1428571428571428</v>
      </c>
    </row>
  </sheetData>
  <phoneticPr fontId="0" type="noConversion"/>
  <pageMargins left="0.75" right="0.75" top="0.75" bottom="0.5" header="0" footer="0"/>
  <pageSetup orientation="portrait" r:id="rId1"/>
  <headerFooter alignWithMargins="0">
    <oddHeader>&amp;C&amp;"Tahoma,Bold"&amp;12&amp;F- &amp;A</oddHeader>
    <oddFooter>&amp;LSusan Beckerman&amp;CPage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A47E-3921-41E7-A607-F5836E8D0726}">
  <dimension ref="A1:N49"/>
  <sheetViews>
    <sheetView workbookViewId="0"/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2.7109375" customWidth="1"/>
    <col min="6" max="6" width="9.140625" style="12" customWidth="1"/>
    <col min="7" max="7" width="3" style="12" bestFit="1" customWidth="1"/>
    <col min="8" max="8" width="4.42578125" bestFit="1" customWidth="1"/>
    <col min="9" max="9" width="12.140625" bestFit="1" customWidth="1"/>
    <col min="10" max="10" width="1.7109375" bestFit="1" customWidth="1"/>
    <col min="11" max="11" width="12" bestFit="1" customWidth="1"/>
    <col min="12" max="12" width="9.85546875" bestFit="1" customWidth="1"/>
    <col min="13" max="13" width="18" customWidth="1"/>
    <col min="14" max="14" width="8.85546875" hidden="1" customWidth="1"/>
    <col min="15" max="15" width="8.85546875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45474</v>
      </c>
      <c r="C2" s="9" t="s">
        <v>4</v>
      </c>
      <c r="D2" s="10">
        <f>+B2+12</f>
        <v>45486</v>
      </c>
      <c r="E2" s="11">
        <f>+ROUND((D2+1-B2)/14,6)</f>
        <v>0.92857100000000004</v>
      </c>
      <c r="F2" s="12">
        <v>1</v>
      </c>
      <c r="G2" s="12">
        <v>27</v>
      </c>
      <c r="I2" s="32"/>
      <c r="J2" s="14"/>
      <c r="K2" s="15"/>
    </row>
    <row r="3" spans="1:13" x14ac:dyDescent="0.2">
      <c r="B3" s="16">
        <f t="shared" ref="B3:B27" si="0">1+D2</f>
        <v>45487</v>
      </c>
      <c r="C3" s="17" t="s">
        <v>4</v>
      </c>
      <c r="D3" s="18">
        <f t="shared" ref="D3:D26" si="1">+B3+13</f>
        <v>45500</v>
      </c>
      <c r="E3" s="19">
        <f>+ROUND((D3+1-B3)/14,6)</f>
        <v>1</v>
      </c>
      <c r="F3" s="20">
        <f t="shared" ref="F3:F28" si="2">+F2+1</f>
        <v>2</v>
      </c>
      <c r="G3" s="20">
        <v>26</v>
      </c>
      <c r="I3" s="13"/>
      <c r="K3" s="35"/>
    </row>
    <row r="4" spans="1:13" x14ac:dyDescent="0.2">
      <c r="B4" s="8">
        <f t="shared" si="0"/>
        <v>45501</v>
      </c>
      <c r="C4" s="9" t="s">
        <v>4</v>
      </c>
      <c r="D4" s="10">
        <f t="shared" si="1"/>
        <v>45514</v>
      </c>
      <c r="E4" s="11">
        <f>+ROUND((D4+1-B4)/14,6)</f>
        <v>1</v>
      </c>
      <c r="F4" s="12">
        <f t="shared" si="2"/>
        <v>3</v>
      </c>
      <c r="G4" s="12">
        <v>25</v>
      </c>
    </row>
    <row r="5" spans="1:13" x14ac:dyDescent="0.2">
      <c r="B5" s="16">
        <f t="shared" si="0"/>
        <v>45515</v>
      </c>
      <c r="C5" s="17" t="s">
        <v>4</v>
      </c>
      <c r="D5" s="18">
        <f t="shared" si="1"/>
        <v>45528</v>
      </c>
      <c r="E5" s="19">
        <f>+ROUND((D5+1-B5)/14,6)</f>
        <v>1</v>
      </c>
      <c r="F5" s="20">
        <f t="shared" si="2"/>
        <v>4</v>
      </c>
      <c r="G5" s="20">
        <v>24</v>
      </c>
    </row>
    <row r="6" spans="1:13" x14ac:dyDescent="0.2">
      <c r="B6" s="8">
        <f t="shared" si="0"/>
        <v>45529</v>
      </c>
      <c r="C6" s="9" t="s">
        <v>4</v>
      </c>
      <c r="D6" s="10">
        <f t="shared" si="1"/>
        <v>45542</v>
      </c>
      <c r="E6" s="11">
        <f>+ROUND((D6+1-B6)/14,6)</f>
        <v>1</v>
      </c>
      <c r="F6" s="12">
        <f t="shared" si="2"/>
        <v>5</v>
      </c>
      <c r="G6" s="12">
        <v>23</v>
      </c>
    </row>
    <row r="7" spans="1:13" x14ac:dyDescent="0.2">
      <c r="B7" s="16">
        <f t="shared" si="0"/>
        <v>45543</v>
      </c>
      <c r="C7" s="17" t="s">
        <v>4</v>
      </c>
      <c r="D7" s="18">
        <f t="shared" si="1"/>
        <v>45556</v>
      </c>
      <c r="E7" s="19">
        <f t="shared" ref="E7:E27" si="3">+ROUND((D7+1-B7)/14,4)</f>
        <v>1</v>
      </c>
      <c r="F7" s="20">
        <f t="shared" si="2"/>
        <v>6</v>
      </c>
      <c r="G7" s="20">
        <v>22</v>
      </c>
    </row>
    <row r="8" spans="1:13" x14ac:dyDescent="0.2">
      <c r="B8" s="8">
        <f t="shared" si="0"/>
        <v>45557</v>
      </c>
      <c r="C8" s="9" t="s">
        <v>4</v>
      </c>
      <c r="D8" s="10">
        <f t="shared" si="1"/>
        <v>45570</v>
      </c>
      <c r="E8" s="11">
        <f t="shared" si="3"/>
        <v>1</v>
      </c>
      <c r="F8" s="12">
        <f t="shared" si="2"/>
        <v>7</v>
      </c>
      <c r="G8" s="12">
        <v>21</v>
      </c>
    </row>
    <row r="9" spans="1:13" x14ac:dyDescent="0.2">
      <c r="B9" s="16">
        <f t="shared" si="0"/>
        <v>45571</v>
      </c>
      <c r="C9" s="17" t="s">
        <v>4</v>
      </c>
      <c r="D9" s="18">
        <f t="shared" si="1"/>
        <v>45584</v>
      </c>
      <c r="E9" s="19">
        <f t="shared" si="3"/>
        <v>1</v>
      </c>
      <c r="F9" s="20">
        <f t="shared" si="2"/>
        <v>8</v>
      </c>
      <c r="G9" s="20">
        <v>20</v>
      </c>
    </row>
    <row r="10" spans="1:13" x14ac:dyDescent="0.2">
      <c r="B10" s="8">
        <f t="shared" si="0"/>
        <v>45585</v>
      </c>
      <c r="C10" s="9" t="s">
        <v>4</v>
      </c>
      <c r="D10" s="10">
        <f t="shared" si="1"/>
        <v>45598</v>
      </c>
      <c r="E10" s="11">
        <f t="shared" si="3"/>
        <v>1</v>
      </c>
      <c r="F10" s="12">
        <f t="shared" si="2"/>
        <v>9</v>
      </c>
      <c r="G10" s="12">
        <v>19</v>
      </c>
    </row>
    <row r="11" spans="1:13" x14ac:dyDescent="0.2">
      <c r="B11" s="16">
        <f t="shared" si="0"/>
        <v>45599</v>
      </c>
      <c r="C11" s="17" t="s">
        <v>4</v>
      </c>
      <c r="D11" s="18">
        <f t="shared" si="1"/>
        <v>45612</v>
      </c>
      <c r="E11" s="19">
        <f t="shared" si="3"/>
        <v>1</v>
      </c>
      <c r="F11" s="20">
        <f t="shared" si="2"/>
        <v>10</v>
      </c>
      <c r="G11" s="20">
        <v>18</v>
      </c>
    </row>
    <row r="12" spans="1:13" x14ac:dyDescent="0.2">
      <c r="B12" s="8">
        <f t="shared" si="0"/>
        <v>45613</v>
      </c>
      <c r="C12" s="9" t="s">
        <v>4</v>
      </c>
      <c r="D12" s="10">
        <f t="shared" si="1"/>
        <v>45626</v>
      </c>
      <c r="E12" s="11">
        <f t="shared" si="3"/>
        <v>1</v>
      </c>
      <c r="F12" s="12">
        <f t="shared" si="2"/>
        <v>11</v>
      </c>
      <c r="G12" s="12">
        <v>17</v>
      </c>
    </row>
    <row r="13" spans="1:13" x14ac:dyDescent="0.2">
      <c r="B13" s="16">
        <f t="shared" si="0"/>
        <v>45627</v>
      </c>
      <c r="C13" s="17" t="s">
        <v>4</v>
      </c>
      <c r="D13" s="18">
        <f t="shared" si="1"/>
        <v>45640</v>
      </c>
      <c r="E13" s="19">
        <f t="shared" si="3"/>
        <v>1</v>
      </c>
      <c r="F13" s="20">
        <f t="shared" si="2"/>
        <v>12</v>
      </c>
      <c r="G13" s="20">
        <v>16</v>
      </c>
    </row>
    <row r="14" spans="1:13" x14ac:dyDescent="0.2">
      <c r="B14" s="8">
        <f t="shared" si="0"/>
        <v>45641</v>
      </c>
      <c r="C14" s="9" t="s">
        <v>4</v>
      </c>
      <c r="D14" s="10">
        <f t="shared" si="1"/>
        <v>45654</v>
      </c>
      <c r="E14" s="11">
        <f t="shared" si="3"/>
        <v>1</v>
      </c>
      <c r="F14" s="12">
        <f t="shared" si="2"/>
        <v>13</v>
      </c>
      <c r="G14" s="12">
        <v>15</v>
      </c>
      <c r="I14">
        <v>12.928571</v>
      </c>
      <c r="K14" t="s">
        <v>12</v>
      </c>
    </row>
    <row r="15" spans="1:13" x14ac:dyDescent="0.2">
      <c r="B15" s="16">
        <f>1+D14</f>
        <v>45655</v>
      </c>
      <c r="C15" s="17" t="s">
        <v>4</v>
      </c>
      <c r="D15" s="18">
        <f t="shared" si="1"/>
        <v>45668</v>
      </c>
      <c r="E15" s="19">
        <f t="shared" si="3"/>
        <v>1</v>
      </c>
      <c r="F15" s="20">
        <f t="shared" si="2"/>
        <v>14</v>
      </c>
      <c r="G15" s="20">
        <v>14</v>
      </c>
      <c r="H15" s="21"/>
      <c r="I15" s="31">
        <f>3/14</f>
        <v>0.21428571428571427</v>
      </c>
      <c r="J15" s="9"/>
      <c r="K15" s="15" t="s">
        <v>13</v>
      </c>
      <c r="M15" s="30"/>
    </row>
    <row r="16" spans="1:13" x14ac:dyDescent="0.2">
      <c r="B16" s="8">
        <f>1+D15</f>
        <v>45669</v>
      </c>
      <c r="C16" s="9" t="s">
        <v>4</v>
      </c>
      <c r="D16" s="10">
        <f>+B16+13</f>
        <v>45682</v>
      </c>
      <c r="E16" s="11">
        <f t="shared" si="3"/>
        <v>1</v>
      </c>
      <c r="F16" s="12">
        <f t="shared" si="2"/>
        <v>15</v>
      </c>
      <c r="G16" s="12">
        <v>13</v>
      </c>
      <c r="I16">
        <f>+I15+I14</f>
        <v>13.142856714285713</v>
      </c>
      <c r="J16" s="9"/>
      <c r="K16" s="15" t="s">
        <v>17</v>
      </c>
    </row>
    <row r="17" spans="1:14" x14ac:dyDescent="0.2">
      <c r="B17" s="16">
        <f t="shared" si="0"/>
        <v>45683</v>
      </c>
      <c r="C17" s="17" t="s">
        <v>4</v>
      </c>
      <c r="D17" s="18">
        <f>+B17+13</f>
        <v>45696</v>
      </c>
      <c r="E17" s="19">
        <f t="shared" si="3"/>
        <v>1</v>
      </c>
      <c r="F17" s="20">
        <f t="shared" si="2"/>
        <v>16</v>
      </c>
      <c r="G17" s="20">
        <v>12</v>
      </c>
      <c r="L17" s="11"/>
    </row>
    <row r="18" spans="1:14" x14ac:dyDescent="0.2">
      <c r="B18" s="8">
        <f>1+D17</f>
        <v>45697</v>
      </c>
      <c r="C18" s="9" t="s">
        <v>4</v>
      </c>
      <c r="D18" s="10">
        <f>+B18+13</f>
        <v>45710</v>
      </c>
      <c r="E18" s="11">
        <f>+ROUND((D18+1-B18)/14,4)</f>
        <v>1</v>
      </c>
      <c r="F18" s="12">
        <f>+F17+1</f>
        <v>17</v>
      </c>
      <c r="G18" s="12">
        <v>11</v>
      </c>
      <c r="I18">
        <f>11/14</f>
        <v>0.7857142857142857</v>
      </c>
      <c r="K18" t="s">
        <v>14</v>
      </c>
    </row>
    <row r="19" spans="1:14" x14ac:dyDescent="0.2">
      <c r="B19" s="16">
        <f>1+D18</f>
        <v>45711</v>
      </c>
      <c r="C19" s="17" t="s">
        <v>4</v>
      </c>
      <c r="D19" s="18">
        <f>+B19+13</f>
        <v>45724</v>
      </c>
      <c r="E19" s="19">
        <f>+ROUND((D19+1-B19)/14,4)</f>
        <v>1</v>
      </c>
      <c r="F19" s="20">
        <f>+F18+1</f>
        <v>18</v>
      </c>
      <c r="G19" s="20">
        <v>10</v>
      </c>
      <c r="I19" s="31">
        <f>12+0.142857</f>
        <v>12.142856999999999</v>
      </c>
      <c r="K19" t="s">
        <v>15</v>
      </c>
    </row>
    <row r="20" spans="1:14" x14ac:dyDescent="0.2">
      <c r="B20" s="8">
        <f>1+D19</f>
        <v>45725</v>
      </c>
      <c r="C20" s="9" t="s">
        <v>4</v>
      </c>
      <c r="D20" s="10">
        <f t="shared" si="1"/>
        <v>45738</v>
      </c>
      <c r="E20" s="11">
        <f t="shared" si="3"/>
        <v>1</v>
      </c>
      <c r="F20" s="12">
        <f t="shared" si="2"/>
        <v>19</v>
      </c>
      <c r="G20" s="12">
        <v>9</v>
      </c>
      <c r="I20">
        <f>SUM(I18:I19)</f>
        <v>12.928571285714286</v>
      </c>
      <c r="K20" t="s">
        <v>16</v>
      </c>
    </row>
    <row r="21" spans="1:14" x14ac:dyDescent="0.2">
      <c r="B21" s="16">
        <f t="shared" si="0"/>
        <v>45739</v>
      </c>
      <c r="C21" s="17" t="s">
        <v>4</v>
      </c>
      <c r="D21" s="18">
        <f t="shared" si="1"/>
        <v>45752</v>
      </c>
      <c r="E21" s="19">
        <f t="shared" si="3"/>
        <v>1</v>
      </c>
      <c r="F21" s="20">
        <f t="shared" si="2"/>
        <v>20</v>
      </c>
      <c r="G21" s="20">
        <v>8</v>
      </c>
    </row>
    <row r="22" spans="1:14" x14ac:dyDescent="0.2">
      <c r="B22" s="8">
        <f t="shared" si="0"/>
        <v>45753</v>
      </c>
      <c r="C22" s="9" t="s">
        <v>4</v>
      </c>
      <c r="D22" s="10">
        <f t="shared" si="1"/>
        <v>45766</v>
      </c>
      <c r="E22" s="11">
        <f t="shared" si="3"/>
        <v>1</v>
      </c>
      <c r="F22" s="12">
        <f t="shared" si="2"/>
        <v>21</v>
      </c>
      <c r="G22" s="12">
        <v>7</v>
      </c>
    </row>
    <row r="23" spans="1:14" x14ac:dyDescent="0.2">
      <c r="B23" s="16">
        <f t="shared" si="0"/>
        <v>45767</v>
      </c>
      <c r="C23" s="17" t="s">
        <v>4</v>
      </c>
      <c r="D23" s="18">
        <f t="shared" si="1"/>
        <v>45780</v>
      </c>
      <c r="E23" s="19">
        <f t="shared" si="3"/>
        <v>1</v>
      </c>
      <c r="F23" s="20">
        <f t="shared" si="2"/>
        <v>22</v>
      </c>
      <c r="G23" s="20">
        <v>6</v>
      </c>
    </row>
    <row r="24" spans="1:14" x14ac:dyDescent="0.2">
      <c r="B24" s="8">
        <f t="shared" si="0"/>
        <v>45781</v>
      </c>
      <c r="C24" s="9" t="s">
        <v>4</v>
      </c>
      <c r="D24" s="10">
        <f t="shared" si="1"/>
        <v>45794</v>
      </c>
      <c r="E24" s="11">
        <f t="shared" si="3"/>
        <v>1</v>
      </c>
      <c r="F24" s="12">
        <f t="shared" si="2"/>
        <v>23</v>
      </c>
      <c r="G24" s="12">
        <v>5</v>
      </c>
    </row>
    <row r="25" spans="1:14" x14ac:dyDescent="0.2">
      <c r="B25" s="16">
        <f t="shared" si="0"/>
        <v>45795</v>
      </c>
      <c r="C25" s="17" t="s">
        <v>4</v>
      </c>
      <c r="D25" s="18">
        <f t="shared" si="1"/>
        <v>45808</v>
      </c>
      <c r="E25" s="19">
        <f t="shared" si="3"/>
        <v>1</v>
      </c>
      <c r="F25" s="20">
        <f t="shared" si="2"/>
        <v>24</v>
      </c>
      <c r="G25" s="20">
        <v>4</v>
      </c>
    </row>
    <row r="26" spans="1:14" x14ac:dyDescent="0.2">
      <c r="B26" s="8">
        <f t="shared" si="0"/>
        <v>45809</v>
      </c>
      <c r="C26" s="9" t="s">
        <v>4</v>
      </c>
      <c r="D26" s="10">
        <f t="shared" si="1"/>
        <v>45822</v>
      </c>
      <c r="E26" s="11">
        <f t="shared" si="3"/>
        <v>1</v>
      </c>
      <c r="F26" s="12">
        <f t="shared" si="2"/>
        <v>25</v>
      </c>
      <c r="G26" s="12">
        <v>3</v>
      </c>
    </row>
    <row r="27" spans="1:14" x14ac:dyDescent="0.2">
      <c r="B27" s="16">
        <f t="shared" si="0"/>
        <v>45823</v>
      </c>
      <c r="C27" s="17" t="s">
        <v>4</v>
      </c>
      <c r="D27" s="18">
        <f>+B27+13</f>
        <v>45836</v>
      </c>
      <c r="E27" s="19">
        <f t="shared" si="3"/>
        <v>1</v>
      </c>
      <c r="F27" s="20">
        <f t="shared" si="2"/>
        <v>26</v>
      </c>
      <c r="G27" s="20">
        <v>2</v>
      </c>
    </row>
    <row r="28" spans="1:14" x14ac:dyDescent="0.2">
      <c r="B28" s="8">
        <f>1+D27</f>
        <v>45837</v>
      </c>
      <c r="C28" s="9" t="s">
        <v>4</v>
      </c>
      <c r="D28" s="10">
        <v>45838</v>
      </c>
      <c r="E28" s="11">
        <f>+ROUND((D28+1-B28)/14,6)</f>
        <v>0.14285700000000001</v>
      </c>
      <c r="F28" s="12">
        <f t="shared" si="2"/>
        <v>27</v>
      </c>
      <c r="G28" s="12">
        <v>1</v>
      </c>
      <c r="I28" s="13"/>
      <c r="J28" s="14"/>
      <c r="K28" s="13"/>
    </row>
    <row r="29" spans="1:14" ht="13.5" thickBot="1" x14ac:dyDescent="0.25">
      <c r="E29" s="24">
        <f>SUM(E2:E28)</f>
        <v>26.071427999999997</v>
      </c>
      <c r="I29" s="36"/>
      <c r="J29" s="14"/>
      <c r="K29" s="13"/>
    </row>
    <row r="30" spans="1:14" ht="13.5" thickTop="1" x14ac:dyDescent="0.2">
      <c r="E30" s="11"/>
    </row>
    <row r="31" spans="1:14" x14ac:dyDescent="0.2">
      <c r="B31" s="13"/>
      <c r="C31" s="25"/>
      <c r="D31" s="15"/>
      <c r="E31" s="11"/>
    </row>
    <row r="32" spans="1:14" x14ac:dyDescent="0.2">
      <c r="A32" s="26" t="s">
        <v>6</v>
      </c>
      <c r="B32" s="13"/>
      <c r="C32" s="25"/>
      <c r="D32" s="15"/>
      <c r="E32" s="11"/>
      <c r="N32">
        <v>23</v>
      </c>
    </row>
    <row r="33" spans="1:14" x14ac:dyDescent="0.2">
      <c r="B33" s="13">
        <f>+B2</f>
        <v>45474</v>
      </c>
      <c r="C33" s="27" t="s">
        <v>4</v>
      </c>
      <c r="D33" s="15">
        <v>45657</v>
      </c>
      <c r="E33" s="11">
        <f>+(D33-B33+1)/14</f>
        <v>13.142857142857142</v>
      </c>
      <c r="I33" s="28"/>
      <c r="K33" s="11"/>
      <c r="N33">
        <v>22</v>
      </c>
    </row>
    <row r="34" spans="1:14" x14ac:dyDescent="0.2">
      <c r="B34" s="13">
        <f>+D33+1</f>
        <v>45658</v>
      </c>
      <c r="C34" s="27" t="s">
        <v>4</v>
      </c>
      <c r="D34" s="15">
        <f>+D28</f>
        <v>45838</v>
      </c>
      <c r="E34" s="11">
        <f>+(D34-B34+1)/14</f>
        <v>12.928571428571429</v>
      </c>
      <c r="I34" s="28"/>
      <c r="K34" s="11"/>
      <c r="N34">
        <v>21</v>
      </c>
    </row>
    <row r="35" spans="1:14" ht="13.5" thickBot="1" x14ac:dyDescent="0.25">
      <c r="B35" s="13"/>
      <c r="C35" s="25"/>
      <c r="D35" s="15"/>
      <c r="E35" s="24">
        <f>SUM(E33:E34)</f>
        <v>26.071428571428569</v>
      </c>
      <c r="F35" s="33"/>
      <c r="I35" s="28"/>
      <c r="K35" s="11"/>
      <c r="N35">
        <v>23</v>
      </c>
    </row>
    <row r="36" spans="1:14" ht="13.5" thickTop="1" x14ac:dyDescent="0.2">
      <c r="A36" s="26" t="s">
        <v>7</v>
      </c>
      <c r="B36" s="13"/>
      <c r="C36" s="25"/>
      <c r="D36" s="15"/>
      <c r="E36" s="11"/>
      <c r="I36" s="28"/>
      <c r="N36">
        <v>21</v>
      </c>
    </row>
    <row r="37" spans="1:14" x14ac:dyDescent="0.2">
      <c r="B37" s="13">
        <f>+B33</f>
        <v>45474</v>
      </c>
      <c r="C37" s="27" t="s">
        <v>4</v>
      </c>
      <c r="D37" s="15">
        <f>B37+30</f>
        <v>45504</v>
      </c>
      <c r="E37" s="11">
        <f>+(D37-B37+1)/14</f>
        <v>2.2142857142857144</v>
      </c>
      <c r="F37" s="34"/>
      <c r="H37" s="9"/>
      <c r="I37" s="13">
        <f>+B37</f>
        <v>45474</v>
      </c>
      <c r="J37" s="9" t="s">
        <v>4</v>
      </c>
      <c r="K37" s="15">
        <f>+D48</f>
        <v>45838</v>
      </c>
      <c r="L37" s="11">
        <f>+(K37-I37+1)/14</f>
        <v>26.071428571428573</v>
      </c>
      <c r="N37">
        <v>22</v>
      </c>
    </row>
    <row r="38" spans="1:14" x14ac:dyDescent="0.2">
      <c r="B38" s="13">
        <f t="shared" ref="B38:B48" si="4">+B37</f>
        <v>45474</v>
      </c>
      <c r="C38" s="27" t="s">
        <v>4</v>
      </c>
      <c r="D38" s="15">
        <f>+B38+61</f>
        <v>45535</v>
      </c>
      <c r="E38" s="11">
        <f>+(D38-B38+1)/14</f>
        <v>4.4285714285714288</v>
      </c>
      <c r="F38" s="34"/>
      <c r="H38" s="9"/>
      <c r="I38" s="13">
        <f>+I37+31</f>
        <v>45505</v>
      </c>
      <c r="J38" s="9" t="s">
        <v>4</v>
      </c>
      <c r="K38" s="15">
        <f t="shared" ref="K38:K48" si="5">+K37</f>
        <v>45838</v>
      </c>
      <c r="L38" s="11">
        <f>+(K38-I38+1)/14</f>
        <v>23.857142857142858</v>
      </c>
      <c r="N38">
        <v>23</v>
      </c>
    </row>
    <row r="39" spans="1:14" x14ac:dyDescent="0.2">
      <c r="B39" s="13">
        <f t="shared" si="4"/>
        <v>45474</v>
      </c>
      <c r="C39" s="27" t="s">
        <v>4</v>
      </c>
      <c r="D39" s="15">
        <f>+B39+91</f>
        <v>45565</v>
      </c>
      <c r="E39" s="11">
        <f>+(D39-B39+1)/14</f>
        <v>6.5714285714285712</v>
      </c>
      <c r="F39" s="34"/>
      <c r="H39" s="9"/>
      <c r="I39" s="13">
        <f>+I38+31</f>
        <v>45536</v>
      </c>
      <c r="J39" s="9" t="s">
        <v>4</v>
      </c>
      <c r="K39" s="15">
        <f t="shared" si="5"/>
        <v>45838</v>
      </c>
      <c r="L39" s="11">
        <f>+(K39-I39+1)/14</f>
        <v>21.642857142857142</v>
      </c>
      <c r="N39">
        <v>20</v>
      </c>
    </row>
    <row r="40" spans="1:14" x14ac:dyDescent="0.2">
      <c r="B40" s="13">
        <f t="shared" si="4"/>
        <v>45474</v>
      </c>
      <c r="C40" s="27" t="s">
        <v>4</v>
      </c>
      <c r="D40" s="15">
        <f>+B40+122</f>
        <v>45596</v>
      </c>
      <c r="E40" s="11">
        <f t="shared" ref="E40:E48" si="6">+(D40-B40+1)/14</f>
        <v>8.7857142857142865</v>
      </c>
      <c r="F40" s="34"/>
      <c r="H40" s="9"/>
      <c r="I40" s="13">
        <f>+I39+30</f>
        <v>45566</v>
      </c>
      <c r="J40" s="9" t="s">
        <v>4</v>
      </c>
      <c r="K40" s="15">
        <f t="shared" si="5"/>
        <v>45838</v>
      </c>
      <c r="L40" s="11">
        <f>+(K40-I40+1)/14</f>
        <v>19.5</v>
      </c>
      <c r="N40">
        <v>21</v>
      </c>
    </row>
    <row r="41" spans="1:14" x14ac:dyDescent="0.2">
      <c r="B41" s="13">
        <f t="shared" si="4"/>
        <v>45474</v>
      </c>
      <c r="C41" s="27" t="s">
        <v>4</v>
      </c>
      <c r="D41" s="15">
        <f>+B41+152</f>
        <v>45626</v>
      </c>
      <c r="E41" s="11">
        <f t="shared" si="6"/>
        <v>10.928571428571429</v>
      </c>
      <c r="F41" s="34"/>
      <c r="H41" s="9"/>
      <c r="I41" s="13">
        <f>+I40+31</f>
        <v>45597</v>
      </c>
      <c r="J41" s="9" t="s">
        <v>4</v>
      </c>
      <c r="K41" s="15">
        <f t="shared" si="5"/>
        <v>45838</v>
      </c>
      <c r="L41" s="11">
        <f t="shared" ref="L41:L48" si="7">+(K41-I41+1)/14</f>
        <v>17.285714285714285</v>
      </c>
      <c r="N41">
        <v>22</v>
      </c>
    </row>
    <row r="42" spans="1:14" x14ac:dyDescent="0.2">
      <c r="B42" s="13">
        <f t="shared" si="4"/>
        <v>45474</v>
      </c>
      <c r="C42" s="27" t="s">
        <v>4</v>
      </c>
      <c r="D42" s="15">
        <f>+B42+183</f>
        <v>45657</v>
      </c>
      <c r="E42" s="11">
        <f t="shared" si="6"/>
        <v>13.142857142857142</v>
      </c>
      <c r="F42" s="34"/>
      <c r="H42" s="9"/>
      <c r="I42" s="13">
        <f>+I41+30</f>
        <v>45627</v>
      </c>
      <c r="J42" s="9" t="s">
        <v>4</v>
      </c>
      <c r="K42" s="15">
        <f t="shared" si="5"/>
        <v>45838</v>
      </c>
      <c r="L42" s="11">
        <f>+(K42-I42+1)/14</f>
        <v>15.142857142857142</v>
      </c>
      <c r="N42">
        <v>22</v>
      </c>
    </row>
    <row r="43" spans="1:14" x14ac:dyDescent="0.2">
      <c r="B43" s="13">
        <f t="shared" si="4"/>
        <v>45474</v>
      </c>
      <c r="C43" s="27" t="s">
        <v>4</v>
      </c>
      <c r="D43" s="15">
        <f>+B43+214</f>
        <v>45688</v>
      </c>
      <c r="E43" s="11">
        <f t="shared" si="6"/>
        <v>15.357142857142858</v>
      </c>
      <c r="F43" s="34"/>
      <c r="I43" s="13">
        <f>+I42+31</f>
        <v>45658</v>
      </c>
      <c r="J43" s="9" t="s">
        <v>4</v>
      </c>
      <c r="K43" s="15">
        <f t="shared" si="5"/>
        <v>45838</v>
      </c>
      <c r="L43" s="11">
        <f>+(K43-I43+1)/14</f>
        <v>12.928571428571429</v>
      </c>
      <c r="N43">
        <v>21</v>
      </c>
    </row>
    <row r="44" spans="1:14" x14ac:dyDescent="0.2">
      <c r="B44" s="13">
        <f t="shared" si="4"/>
        <v>45474</v>
      </c>
      <c r="C44" s="27" t="s">
        <v>4</v>
      </c>
      <c r="D44" s="15">
        <f>+B44+242</f>
        <v>45716</v>
      </c>
      <c r="E44" s="11">
        <f t="shared" si="6"/>
        <v>17.357142857142858</v>
      </c>
      <c r="F44" s="34"/>
      <c r="I44" s="13">
        <f>+I43+31</f>
        <v>45689</v>
      </c>
      <c r="J44" s="9" t="s">
        <v>4</v>
      </c>
      <c r="K44" s="15">
        <f t="shared" si="5"/>
        <v>45838</v>
      </c>
      <c r="L44" s="11">
        <f t="shared" si="7"/>
        <v>10.714285714285714</v>
      </c>
    </row>
    <row r="45" spans="1:14" x14ac:dyDescent="0.2">
      <c r="B45" s="13">
        <f t="shared" si="4"/>
        <v>45474</v>
      </c>
      <c r="C45" s="27" t="s">
        <v>4</v>
      </c>
      <c r="D45" s="15">
        <f>+B45+273</f>
        <v>45747</v>
      </c>
      <c r="E45" s="11">
        <f t="shared" si="6"/>
        <v>19.571428571428573</v>
      </c>
      <c r="F45" s="34"/>
      <c r="I45" s="13">
        <f>+I44+29</f>
        <v>45718</v>
      </c>
      <c r="J45" s="9" t="s">
        <v>4</v>
      </c>
      <c r="K45" s="15">
        <f t="shared" si="5"/>
        <v>45838</v>
      </c>
      <c r="L45" s="11">
        <f t="shared" si="7"/>
        <v>8.6428571428571423</v>
      </c>
    </row>
    <row r="46" spans="1:14" x14ac:dyDescent="0.2">
      <c r="B46" s="13">
        <f t="shared" si="4"/>
        <v>45474</v>
      </c>
      <c r="C46" s="27" t="s">
        <v>4</v>
      </c>
      <c r="D46" s="15">
        <f>+B46+303</f>
        <v>45777</v>
      </c>
      <c r="E46" s="11">
        <f t="shared" si="6"/>
        <v>21.714285714285715</v>
      </c>
      <c r="F46" s="34"/>
      <c r="I46" s="13">
        <f>+I45+31</f>
        <v>45749</v>
      </c>
      <c r="J46" s="9" t="s">
        <v>4</v>
      </c>
      <c r="K46" s="15">
        <f t="shared" si="5"/>
        <v>45838</v>
      </c>
      <c r="L46" s="11">
        <f t="shared" si="7"/>
        <v>6.4285714285714288</v>
      </c>
    </row>
    <row r="47" spans="1:14" x14ac:dyDescent="0.2">
      <c r="B47" s="13">
        <f t="shared" si="4"/>
        <v>45474</v>
      </c>
      <c r="C47" s="27" t="s">
        <v>4</v>
      </c>
      <c r="D47" s="15">
        <f>+B47+334</f>
        <v>45808</v>
      </c>
      <c r="E47" s="11">
        <f t="shared" si="6"/>
        <v>23.928571428571427</v>
      </c>
      <c r="F47" s="34"/>
      <c r="I47" s="13">
        <f>+I46+30</f>
        <v>45779</v>
      </c>
      <c r="J47" s="9" t="s">
        <v>4</v>
      </c>
      <c r="K47" s="15">
        <f t="shared" si="5"/>
        <v>45838</v>
      </c>
      <c r="L47" s="11">
        <f t="shared" si="7"/>
        <v>4.2857142857142856</v>
      </c>
    </row>
    <row r="48" spans="1:14" x14ac:dyDescent="0.2">
      <c r="B48" s="13">
        <f t="shared" si="4"/>
        <v>45474</v>
      </c>
      <c r="C48" s="27" t="s">
        <v>4</v>
      </c>
      <c r="D48" s="15">
        <f>+B48+364</f>
        <v>45838</v>
      </c>
      <c r="E48" s="11">
        <f t="shared" si="6"/>
        <v>26.071428571428573</v>
      </c>
      <c r="F48" s="34"/>
      <c r="I48" s="13">
        <f>+I47+31</f>
        <v>45810</v>
      </c>
      <c r="J48" s="9" t="s">
        <v>4</v>
      </c>
      <c r="K48" s="15">
        <f t="shared" si="5"/>
        <v>45838</v>
      </c>
      <c r="L48" s="11">
        <f t="shared" si="7"/>
        <v>2.0714285714285716</v>
      </c>
    </row>
    <row r="49" spans="12:12" x14ac:dyDescent="0.2">
      <c r="L49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2A45-0623-4CCC-90C0-83C21E65EEE3}">
  <dimension ref="A1:M50"/>
  <sheetViews>
    <sheetView workbookViewId="0">
      <selection activeCell="D2" sqref="D2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2.7109375" customWidth="1"/>
    <col min="6" max="6" width="9.140625" style="12" customWidth="1"/>
    <col min="7" max="7" width="3" style="12" bestFit="1" customWidth="1"/>
    <col min="8" max="8" width="4.42578125" bestFit="1" customWidth="1"/>
    <col min="9" max="9" width="12.140625" bestFit="1" customWidth="1"/>
    <col min="10" max="10" width="1.7109375" bestFit="1" customWidth="1"/>
    <col min="11" max="11" width="12" bestFit="1" customWidth="1"/>
    <col min="12" max="12" width="9.8554687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45108</v>
      </c>
      <c r="C2" s="9" t="s">
        <v>4</v>
      </c>
      <c r="D2" s="10">
        <f>+B2</f>
        <v>45108</v>
      </c>
      <c r="E2" s="11">
        <f>+ROUND((D2+1-B2)/14,6)</f>
        <v>7.1429000000000006E-2</v>
      </c>
      <c r="F2" s="12">
        <v>1</v>
      </c>
      <c r="G2" s="12">
        <v>28</v>
      </c>
      <c r="I2" s="32"/>
      <c r="J2" s="14"/>
      <c r="K2" s="15"/>
    </row>
    <row r="3" spans="1:13" x14ac:dyDescent="0.2">
      <c r="B3" s="16">
        <f t="shared" ref="B3:B27" si="0">1+D2</f>
        <v>45109</v>
      </c>
      <c r="C3" s="17" t="s">
        <v>4</v>
      </c>
      <c r="D3" s="18">
        <f t="shared" ref="D3:D28" si="1">+B3+13</f>
        <v>45122</v>
      </c>
      <c r="E3" s="19">
        <f>+ROUND((D3+1-B3)/14,6)</f>
        <v>1</v>
      </c>
      <c r="F3" s="20">
        <f t="shared" ref="F3:F29" si="2">+F2+1</f>
        <v>2</v>
      </c>
      <c r="G3" s="20">
        <v>27</v>
      </c>
      <c r="I3" s="13"/>
      <c r="K3" s="35"/>
    </row>
    <row r="4" spans="1:13" x14ac:dyDescent="0.2">
      <c r="B4" s="8">
        <f t="shared" si="0"/>
        <v>45123</v>
      </c>
      <c r="C4" s="9" t="s">
        <v>4</v>
      </c>
      <c r="D4" s="10">
        <f t="shared" si="1"/>
        <v>45136</v>
      </c>
      <c r="E4" s="11">
        <f>+ROUND((D4+1-B4)/14,6)</f>
        <v>1</v>
      </c>
      <c r="F4" s="12">
        <f t="shared" si="2"/>
        <v>3</v>
      </c>
      <c r="G4" s="12">
        <v>26</v>
      </c>
    </row>
    <row r="5" spans="1:13" x14ac:dyDescent="0.2">
      <c r="B5" s="16">
        <f t="shared" si="0"/>
        <v>45137</v>
      </c>
      <c r="C5" s="17" t="s">
        <v>4</v>
      </c>
      <c r="D5" s="18">
        <f t="shared" si="1"/>
        <v>45150</v>
      </c>
      <c r="E5" s="19">
        <f>+ROUND((D5+1-B5)/14,6)</f>
        <v>1</v>
      </c>
      <c r="F5" s="20">
        <f t="shared" si="2"/>
        <v>4</v>
      </c>
      <c r="G5" s="20">
        <v>25</v>
      </c>
    </row>
    <row r="6" spans="1:13" x14ac:dyDescent="0.2">
      <c r="B6" s="8">
        <f t="shared" si="0"/>
        <v>45151</v>
      </c>
      <c r="C6" s="9" t="s">
        <v>4</v>
      </c>
      <c r="D6" s="10">
        <f t="shared" si="1"/>
        <v>45164</v>
      </c>
      <c r="E6" s="11">
        <f>+ROUND((D6+1-B6)/14,6)</f>
        <v>1</v>
      </c>
      <c r="F6" s="12">
        <f t="shared" si="2"/>
        <v>5</v>
      </c>
      <c r="G6" s="12">
        <v>24</v>
      </c>
    </row>
    <row r="7" spans="1:13" x14ac:dyDescent="0.2">
      <c r="B7" s="16">
        <f t="shared" si="0"/>
        <v>45165</v>
      </c>
      <c r="C7" s="17" t="s">
        <v>4</v>
      </c>
      <c r="D7" s="18">
        <f t="shared" si="1"/>
        <v>45178</v>
      </c>
      <c r="E7" s="19">
        <f t="shared" ref="E7:E27" si="3">+ROUND((D7+1-B7)/14,4)</f>
        <v>1</v>
      </c>
      <c r="F7" s="20">
        <f t="shared" si="2"/>
        <v>6</v>
      </c>
      <c r="G7" s="20">
        <v>23</v>
      </c>
    </row>
    <row r="8" spans="1:13" x14ac:dyDescent="0.2">
      <c r="B8" s="8">
        <f t="shared" si="0"/>
        <v>45179</v>
      </c>
      <c r="C8" s="9" t="s">
        <v>4</v>
      </c>
      <c r="D8" s="10">
        <f t="shared" si="1"/>
        <v>45192</v>
      </c>
      <c r="E8" s="11">
        <f t="shared" si="3"/>
        <v>1</v>
      </c>
      <c r="F8" s="12">
        <f t="shared" si="2"/>
        <v>7</v>
      </c>
      <c r="G8" s="12">
        <v>22</v>
      </c>
    </row>
    <row r="9" spans="1:13" x14ac:dyDescent="0.2">
      <c r="B9" s="16">
        <f t="shared" si="0"/>
        <v>45193</v>
      </c>
      <c r="C9" s="17" t="s">
        <v>4</v>
      </c>
      <c r="D9" s="18">
        <f t="shared" si="1"/>
        <v>45206</v>
      </c>
      <c r="E9" s="19">
        <f t="shared" si="3"/>
        <v>1</v>
      </c>
      <c r="F9" s="20">
        <f t="shared" si="2"/>
        <v>8</v>
      </c>
      <c r="G9" s="20">
        <v>21</v>
      </c>
    </row>
    <row r="10" spans="1:13" x14ac:dyDescent="0.2">
      <c r="B10" s="8">
        <f t="shared" si="0"/>
        <v>45207</v>
      </c>
      <c r="C10" s="9" t="s">
        <v>4</v>
      </c>
      <c r="D10" s="10">
        <f t="shared" si="1"/>
        <v>45220</v>
      </c>
      <c r="E10" s="11">
        <f t="shared" si="3"/>
        <v>1</v>
      </c>
      <c r="F10" s="12">
        <f t="shared" si="2"/>
        <v>9</v>
      </c>
      <c r="G10" s="12">
        <v>20</v>
      </c>
    </row>
    <row r="11" spans="1:13" x14ac:dyDescent="0.2">
      <c r="B11" s="16">
        <f t="shared" si="0"/>
        <v>45221</v>
      </c>
      <c r="C11" s="17" t="s">
        <v>4</v>
      </c>
      <c r="D11" s="18">
        <f t="shared" si="1"/>
        <v>45234</v>
      </c>
      <c r="E11" s="19">
        <f t="shared" si="3"/>
        <v>1</v>
      </c>
      <c r="F11" s="20">
        <f t="shared" si="2"/>
        <v>10</v>
      </c>
      <c r="G11" s="20">
        <v>19</v>
      </c>
    </row>
    <row r="12" spans="1:13" x14ac:dyDescent="0.2">
      <c r="B12" s="8">
        <f t="shared" si="0"/>
        <v>45235</v>
      </c>
      <c r="C12" s="9" t="s">
        <v>4</v>
      </c>
      <c r="D12" s="10">
        <f t="shared" si="1"/>
        <v>45248</v>
      </c>
      <c r="E12" s="11">
        <f t="shared" si="3"/>
        <v>1</v>
      </c>
      <c r="F12" s="12">
        <f t="shared" si="2"/>
        <v>11</v>
      </c>
      <c r="G12" s="12">
        <v>18</v>
      </c>
    </row>
    <row r="13" spans="1:13" x14ac:dyDescent="0.2">
      <c r="B13" s="16">
        <f t="shared" si="0"/>
        <v>45249</v>
      </c>
      <c r="C13" s="17" t="s">
        <v>4</v>
      </c>
      <c r="D13" s="18">
        <f t="shared" si="1"/>
        <v>45262</v>
      </c>
      <c r="E13" s="19">
        <f t="shared" si="3"/>
        <v>1</v>
      </c>
      <c r="F13" s="20">
        <f t="shared" si="2"/>
        <v>12</v>
      </c>
      <c r="G13" s="20">
        <v>17</v>
      </c>
    </row>
    <row r="14" spans="1:13" x14ac:dyDescent="0.2">
      <c r="B14" s="8">
        <f t="shared" si="0"/>
        <v>45263</v>
      </c>
      <c r="C14" s="9" t="s">
        <v>4</v>
      </c>
      <c r="D14" s="10">
        <f t="shared" si="1"/>
        <v>45276</v>
      </c>
      <c r="E14" s="11">
        <f t="shared" si="3"/>
        <v>1</v>
      </c>
      <c r="F14" s="12">
        <f t="shared" si="2"/>
        <v>13</v>
      </c>
      <c r="G14" s="12">
        <v>16</v>
      </c>
      <c r="I14">
        <v>13.071429</v>
      </c>
      <c r="K14" t="s">
        <v>8</v>
      </c>
    </row>
    <row r="15" spans="1:13" x14ac:dyDescent="0.2">
      <c r="B15" s="16">
        <f>1+D14</f>
        <v>45277</v>
      </c>
      <c r="C15" s="17" t="s">
        <v>4</v>
      </c>
      <c r="D15" s="18">
        <f t="shared" si="1"/>
        <v>45290</v>
      </c>
      <c r="E15" s="19">
        <f t="shared" si="3"/>
        <v>1</v>
      </c>
      <c r="F15" s="20">
        <f t="shared" si="2"/>
        <v>14</v>
      </c>
      <c r="G15" s="20">
        <v>15</v>
      </c>
      <c r="H15" s="21"/>
      <c r="I15" s="31">
        <f>1/14</f>
        <v>7.1428571428571425E-2</v>
      </c>
      <c r="J15" s="9"/>
      <c r="K15" s="15">
        <v>45291</v>
      </c>
      <c r="M15" s="30"/>
    </row>
    <row r="16" spans="1:13" x14ac:dyDescent="0.2">
      <c r="B16" s="8">
        <f>1+D15</f>
        <v>45291</v>
      </c>
      <c r="C16" s="9" t="s">
        <v>4</v>
      </c>
      <c r="D16" s="10">
        <f>+B16+13</f>
        <v>45304</v>
      </c>
      <c r="E16" s="11">
        <f t="shared" si="3"/>
        <v>1</v>
      </c>
      <c r="F16" s="12">
        <f t="shared" si="2"/>
        <v>15</v>
      </c>
      <c r="G16" s="12">
        <v>14</v>
      </c>
      <c r="I16">
        <f>+I15+I14</f>
        <v>13.142857571428571</v>
      </c>
      <c r="J16" s="9"/>
      <c r="K16" s="15" t="s">
        <v>18</v>
      </c>
    </row>
    <row r="17" spans="2:12" x14ac:dyDescent="0.2">
      <c r="B17" s="16">
        <f t="shared" si="0"/>
        <v>45305</v>
      </c>
      <c r="C17" s="17" t="s">
        <v>4</v>
      </c>
      <c r="D17" s="18">
        <f>+B17+13</f>
        <v>45318</v>
      </c>
      <c r="E17" s="19">
        <f t="shared" si="3"/>
        <v>1</v>
      </c>
      <c r="F17" s="20">
        <f t="shared" si="2"/>
        <v>16</v>
      </c>
      <c r="G17" s="20">
        <v>13</v>
      </c>
      <c r="L17" s="11"/>
    </row>
    <row r="18" spans="2:12" x14ac:dyDescent="0.2">
      <c r="B18" s="8">
        <f>1+D17</f>
        <v>45319</v>
      </c>
      <c r="C18" s="9" t="s">
        <v>4</v>
      </c>
      <c r="D18" s="10">
        <f>+B18+13</f>
        <v>45332</v>
      </c>
      <c r="E18" s="11">
        <f>+ROUND((D18+1-B18)/14,4)</f>
        <v>1</v>
      </c>
      <c r="F18" s="12">
        <f>+F17+1</f>
        <v>17</v>
      </c>
      <c r="G18" s="12">
        <v>12</v>
      </c>
      <c r="I18">
        <f>13/14</f>
        <v>0.9285714285714286</v>
      </c>
      <c r="K18" t="s">
        <v>9</v>
      </c>
    </row>
    <row r="19" spans="2:12" x14ac:dyDescent="0.2">
      <c r="B19" s="16">
        <f>1+D18</f>
        <v>45333</v>
      </c>
      <c r="C19" s="17" t="s">
        <v>4</v>
      </c>
      <c r="D19" s="18">
        <f>+B19+13</f>
        <v>45346</v>
      </c>
      <c r="E19" s="19">
        <f>+ROUND((D19+1-B19)/14,4)</f>
        <v>1</v>
      </c>
      <c r="F19" s="20">
        <f>+F18+1</f>
        <v>18</v>
      </c>
      <c r="G19" s="20">
        <v>11</v>
      </c>
      <c r="I19" s="31">
        <v>12.071429</v>
      </c>
      <c r="K19" t="s">
        <v>11</v>
      </c>
    </row>
    <row r="20" spans="2:12" x14ac:dyDescent="0.2">
      <c r="B20" s="8">
        <f>1+D19</f>
        <v>45347</v>
      </c>
      <c r="C20" s="9" t="s">
        <v>4</v>
      </c>
      <c r="D20" s="10">
        <f t="shared" si="1"/>
        <v>45360</v>
      </c>
      <c r="E20" s="11">
        <f t="shared" si="3"/>
        <v>1</v>
      </c>
      <c r="F20" s="12">
        <f t="shared" si="2"/>
        <v>19</v>
      </c>
      <c r="G20" s="12">
        <v>10</v>
      </c>
      <c r="I20">
        <f>SUM(I18:I19)</f>
        <v>13.000000428571429</v>
      </c>
      <c r="K20" t="s">
        <v>10</v>
      </c>
    </row>
    <row r="21" spans="2:12" x14ac:dyDescent="0.2">
      <c r="B21" s="16">
        <f t="shared" si="0"/>
        <v>45361</v>
      </c>
      <c r="C21" s="17" t="s">
        <v>4</v>
      </c>
      <c r="D21" s="18">
        <f t="shared" si="1"/>
        <v>45374</v>
      </c>
      <c r="E21" s="19">
        <f t="shared" si="3"/>
        <v>1</v>
      </c>
      <c r="F21" s="20">
        <f t="shared" si="2"/>
        <v>20</v>
      </c>
      <c r="G21" s="20">
        <v>9</v>
      </c>
    </row>
    <row r="22" spans="2:12" x14ac:dyDescent="0.2">
      <c r="B22" s="8">
        <f t="shared" si="0"/>
        <v>45375</v>
      </c>
      <c r="C22" s="9" t="s">
        <v>4</v>
      </c>
      <c r="D22" s="10">
        <f t="shared" si="1"/>
        <v>45388</v>
      </c>
      <c r="E22" s="11">
        <f t="shared" si="3"/>
        <v>1</v>
      </c>
      <c r="F22" s="12">
        <f t="shared" si="2"/>
        <v>21</v>
      </c>
      <c r="G22" s="12">
        <v>8</v>
      </c>
    </row>
    <row r="23" spans="2:12" x14ac:dyDescent="0.2">
      <c r="B23" s="16">
        <f t="shared" si="0"/>
        <v>45389</v>
      </c>
      <c r="C23" s="17" t="s">
        <v>4</v>
      </c>
      <c r="D23" s="18">
        <f t="shared" si="1"/>
        <v>45402</v>
      </c>
      <c r="E23" s="19">
        <f t="shared" si="3"/>
        <v>1</v>
      </c>
      <c r="F23" s="20">
        <f t="shared" si="2"/>
        <v>22</v>
      </c>
      <c r="G23" s="20">
        <v>7</v>
      </c>
    </row>
    <row r="24" spans="2:12" x14ac:dyDescent="0.2">
      <c r="B24" s="8">
        <f t="shared" si="0"/>
        <v>45403</v>
      </c>
      <c r="C24" s="9" t="s">
        <v>4</v>
      </c>
      <c r="D24" s="10">
        <f t="shared" si="1"/>
        <v>45416</v>
      </c>
      <c r="E24" s="11">
        <f t="shared" si="3"/>
        <v>1</v>
      </c>
      <c r="F24" s="12">
        <f t="shared" si="2"/>
        <v>23</v>
      </c>
      <c r="G24" s="12">
        <v>6</v>
      </c>
    </row>
    <row r="25" spans="2:12" x14ac:dyDescent="0.2">
      <c r="B25" s="16">
        <f t="shared" si="0"/>
        <v>45417</v>
      </c>
      <c r="C25" s="17" t="s">
        <v>4</v>
      </c>
      <c r="D25" s="18">
        <f t="shared" si="1"/>
        <v>45430</v>
      </c>
      <c r="E25" s="19">
        <f t="shared" si="3"/>
        <v>1</v>
      </c>
      <c r="F25" s="20">
        <f t="shared" si="2"/>
        <v>24</v>
      </c>
      <c r="G25" s="20">
        <v>5</v>
      </c>
    </row>
    <row r="26" spans="2:12" x14ac:dyDescent="0.2">
      <c r="B26" s="8">
        <f t="shared" si="0"/>
        <v>45431</v>
      </c>
      <c r="C26" s="9" t="s">
        <v>4</v>
      </c>
      <c r="D26" s="10">
        <f t="shared" si="1"/>
        <v>45444</v>
      </c>
      <c r="E26" s="11">
        <f t="shared" si="3"/>
        <v>1</v>
      </c>
      <c r="F26" s="12">
        <f t="shared" si="2"/>
        <v>25</v>
      </c>
      <c r="G26" s="12">
        <v>4</v>
      </c>
    </row>
    <row r="27" spans="2:12" x14ac:dyDescent="0.2">
      <c r="B27" s="16">
        <f t="shared" si="0"/>
        <v>45445</v>
      </c>
      <c r="C27" s="17" t="s">
        <v>4</v>
      </c>
      <c r="D27" s="18">
        <f>+B27+13</f>
        <v>45458</v>
      </c>
      <c r="E27" s="19">
        <f t="shared" si="3"/>
        <v>1</v>
      </c>
      <c r="F27" s="20">
        <f t="shared" si="2"/>
        <v>26</v>
      </c>
      <c r="G27" s="20">
        <v>3</v>
      </c>
    </row>
    <row r="28" spans="2:12" x14ac:dyDescent="0.2">
      <c r="B28" s="8">
        <f>1+D27</f>
        <v>45459</v>
      </c>
      <c r="C28" s="9" t="s">
        <v>4</v>
      </c>
      <c r="D28" s="10">
        <f t="shared" si="1"/>
        <v>45472</v>
      </c>
      <c r="E28" s="11">
        <f>+ROUND((D28+1-B28)/14,6)</f>
        <v>1</v>
      </c>
      <c r="F28" s="12">
        <f t="shared" si="2"/>
        <v>27</v>
      </c>
      <c r="G28" s="12">
        <v>2</v>
      </c>
      <c r="I28" s="13"/>
      <c r="J28" s="14"/>
      <c r="K28" s="13"/>
    </row>
    <row r="29" spans="2:12" x14ac:dyDescent="0.2">
      <c r="B29" s="16">
        <f>1+D28</f>
        <v>45473</v>
      </c>
      <c r="C29" s="17" t="s">
        <v>4</v>
      </c>
      <c r="D29" s="18">
        <f>+B29</f>
        <v>45473</v>
      </c>
      <c r="E29" s="19">
        <f>+ROUND((D29+1-B29)/14,6)</f>
        <v>7.1429000000000006E-2</v>
      </c>
      <c r="F29" s="20">
        <f t="shared" si="2"/>
        <v>28</v>
      </c>
      <c r="G29" s="20">
        <v>1</v>
      </c>
      <c r="I29" s="37"/>
      <c r="J29" s="14"/>
      <c r="K29" s="13"/>
    </row>
    <row r="30" spans="2:12" ht="13.5" thickBot="1" x14ac:dyDescent="0.25">
      <c r="E30" s="24">
        <f>SUM(E2:E29)</f>
        <v>26.142858</v>
      </c>
      <c r="I30" s="36"/>
      <c r="J30" s="14"/>
      <c r="K30" s="13"/>
    </row>
    <row r="31" spans="2:12" ht="13.5" thickTop="1" x14ac:dyDescent="0.2">
      <c r="E31" s="11"/>
    </row>
    <row r="32" spans="2:12" x14ac:dyDescent="0.2">
      <c r="B32" s="13"/>
      <c r="C32" s="25"/>
      <c r="D32" s="15"/>
      <c r="E32" s="11"/>
    </row>
    <row r="33" spans="1:12" x14ac:dyDescent="0.2">
      <c r="A33" s="26" t="s">
        <v>6</v>
      </c>
      <c r="B33" s="13"/>
      <c r="C33" s="25"/>
      <c r="D33" s="15"/>
      <c r="E33" s="11"/>
    </row>
    <row r="34" spans="1:12" x14ac:dyDescent="0.2">
      <c r="B34" s="13">
        <f>+B2</f>
        <v>45108</v>
      </c>
      <c r="C34" s="27" t="s">
        <v>4</v>
      </c>
      <c r="D34" s="15">
        <v>45291</v>
      </c>
      <c r="E34" s="11">
        <f>+(D34-B34+1)/14</f>
        <v>13.142857142857142</v>
      </c>
      <c r="I34" s="28"/>
      <c r="K34" s="11"/>
    </row>
    <row r="35" spans="1:12" x14ac:dyDescent="0.2">
      <c r="B35" s="13">
        <f>+D34+1</f>
        <v>45292</v>
      </c>
      <c r="C35" s="27" t="s">
        <v>4</v>
      </c>
      <c r="D35" s="15">
        <f>+D29</f>
        <v>45473</v>
      </c>
      <c r="E35" s="11">
        <f>+(D35-B35+1)/14</f>
        <v>13</v>
      </c>
      <c r="I35" s="28"/>
      <c r="K35" s="11"/>
    </row>
    <row r="36" spans="1:12" ht="13.5" thickBot="1" x14ac:dyDescent="0.25">
      <c r="B36" s="13"/>
      <c r="C36" s="25"/>
      <c r="D36" s="15"/>
      <c r="E36" s="24">
        <f>SUM(E34:E35)</f>
        <v>26.142857142857142</v>
      </c>
      <c r="F36" s="33"/>
      <c r="I36" s="28"/>
      <c r="K36" s="11"/>
    </row>
    <row r="37" spans="1:12" ht="13.5" thickTop="1" x14ac:dyDescent="0.2">
      <c r="A37" s="26" t="s">
        <v>7</v>
      </c>
      <c r="B37" s="13"/>
      <c r="C37" s="25"/>
      <c r="D37" s="15"/>
      <c r="E37" s="11"/>
      <c r="I37" s="28"/>
    </row>
    <row r="38" spans="1:12" x14ac:dyDescent="0.2">
      <c r="B38" s="13">
        <f>+B34</f>
        <v>45108</v>
      </c>
      <c r="C38" s="27" t="s">
        <v>4</v>
      </c>
      <c r="D38" s="15">
        <f>B38+30</f>
        <v>45138</v>
      </c>
      <c r="E38" s="11">
        <f>+(D38-B38+1)/14</f>
        <v>2.2142857142857144</v>
      </c>
      <c r="F38" s="34"/>
      <c r="H38" s="9"/>
      <c r="I38" s="13">
        <f>+B38</f>
        <v>45108</v>
      </c>
      <c r="J38" s="9" t="s">
        <v>4</v>
      </c>
      <c r="K38" s="15">
        <f>+D49</f>
        <v>45473</v>
      </c>
      <c r="L38" s="11">
        <f>+(K38-I38+1)/14</f>
        <v>26.142857142857142</v>
      </c>
    </row>
    <row r="39" spans="1:12" x14ac:dyDescent="0.2">
      <c r="B39" s="13">
        <f t="shared" ref="B39:B49" si="4">+B38</f>
        <v>45108</v>
      </c>
      <c r="C39" s="27" t="s">
        <v>4</v>
      </c>
      <c r="D39" s="15">
        <f>+B39+61</f>
        <v>45169</v>
      </c>
      <c r="E39" s="11">
        <f>+(D39-B39+1)/14</f>
        <v>4.4285714285714288</v>
      </c>
      <c r="F39" s="34"/>
      <c r="H39" s="9"/>
      <c r="I39" s="13">
        <f>+I38+31</f>
        <v>45139</v>
      </c>
      <c r="J39" s="9" t="s">
        <v>4</v>
      </c>
      <c r="K39" s="15">
        <f t="shared" ref="K39:K49" si="5">+K38</f>
        <v>45473</v>
      </c>
      <c r="L39" s="11">
        <f>+(K39-I39+1)/14</f>
        <v>23.928571428571427</v>
      </c>
    </row>
    <row r="40" spans="1:12" x14ac:dyDescent="0.2">
      <c r="B40" s="13">
        <f t="shared" si="4"/>
        <v>45108</v>
      </c>
      <c r="C40" s="27" t="s">
        <v>4</v>
      </c>
      <c r="D40" s="15">
        <f>+B40+91</f>
        <v>45199</v>
      </c>
      <c r="E40" s="11">
        <f>+(D40-B40+1)/14</f>
        <v>6.5714285714285712</v>
      </c>
      <c r="F40" s="34"/>
      <c r="H40" s="9"/>
      <c r="I40" s="13">
        <f>+I39+31</f>
        <v>45170</v>
      </c>
      <c r="J40" s="9" t="s">
        <v>4</v>
      </c>
      <c r="K40" s="15">
        <f t="shared" si="5"/>
        <v>45473</v>
      </c>
      <c r="L40" s="11">
        <f>+(K40-I40+1)/14</f>
        <v>21.714285714285715</v>
      </c>
    </row>
    <row r="41" spans="1:12" x14ac:dyDescent="0.2">
      <c r="B41" s="13">
        <f t="shared" si="4"/>
        <v>45108</v>
      </c>
      <c r="C41" s="27" t="s">
        <v>4</v>
      </c>
      <c r="D41" s="15">
        <f>+B41+122</f>
        <v>45230</v>
      </c>
      <c r="E41" s="11">
        <f t="shared" ref="E41:E49" si="6">+(D41-B41+1)/14</f>
        <v>8.7857142857142865</v>
      </c>
      <c r="F41" s="34"/>
      <c r="H41" s="9"/>
      <c r="I41" s="13">
        <f>+I40+30</f>
        <v>45200</v>
      </c>
      <c r="J41" s="9" t="s">
        <v>4</v>
      </c>
      <c r="K41" s="15">
        <f t="shared" si="5"/>
        <v>45473</v>
      </c>
      <c r="L41" s="11">
        <f>+(K41-I41+1)/14</f>
        <v>19.571428571428573</v>
      </c>
    </row>
    <row r="42" spans="1:12" x14ac:dyDescent="0.2">
      <c r="B42" s="13">
        <f t="shared" si="4"/>
        <v>45108</v>
      </c>
      <c r="C42" s="27" t="s">
        <v>4</v>
      </c>
      <c r="D42" s="15">
        <f>+B42+152</f>
        <v>45260</v>
      </c>
      <c r="E42" s="11">
        <f t="shared" si="6"/>
        <v>10.928571428571429</v>
      </c>
      <c r="F42" s="34"/>
      <c r="H42" s="9"/>
      <c r="I42" s="13">
        <f>+I41+31</f>
        <v>45231</v>
      </c>
      <c r="J42" s="9" t="s">
        <v>4</v>
      </c>
      <c r="K42" s="15">
        <f t="shared" si="5"/>
        <v>45473</v>
      </c>
      <c r="L42" s="11">
        <f t="shared" ref="L42:L49" si="7">+(K42-I42+1)/14</f>
        <v>17.357142857142858</v>
      </c>
    </row>
    <row r="43" spans="1:12" x14ac:dyDescent="0.2">
      <c r="B43" s="13">
        <f t="shared" si="4"/>
        <v>45108</v>
      </c>
      <c r="C43" s="27" t="s">
        <v>4</v>
      </c>
      <c r="D43" s="15">
        <f>+B43+183</f>
        <v>45291</v>
      </c>
      <c r="E43" s="11">
        <f t="shared" si="6"/>
        <v>13.142857142857142</v>
      </c>
      <c r="F43" s="34"/>
      <c r="H43" s="9"/>
      <c r="I43" s="13">
        <f>+I42+30</f>
        <v>45261</v>
      </c>
      <c r="J43" s="9" t="s">
        <v>4</v>
      </c>
      <c r="K43" s="15">
        <f t="shared" si="5"/>
        <v>45473</v>
      </c>
      <c r="L43" s="11">
        <f>+(K43-I43+1)/14</f>
        <v>15.214285714285714</v>
      </c>
    </row>
    <row r="44" spans="1:12" x14ac:dyDescent="0.2">
      <c r="B44" s="13">
        <f t="shared" si="4"/>
        <v>45108</v>
      </c>
      <c r="C44" s="27" t="s">
        <v>4</v>
      </c>
      <c r="D44" s="15">
        <f>+B44+214</f>
        <v>45322</v>
      </c>
      <c r="E44" s="11">
        <f t="shared" si="6"/>
        <v>15.357142857142858</v>
      </c>
      <c r="F44" s="34"/>
      <c r="I44" s="13">
        <f>+I43+31</f>
        <v>45292</v>
      </c>
      <c r="J44" s="9" t="s">
        <v>4</v>
      </c>
      <c r="K44" s="15">
        <f t="shared" si="5"/>
        <v>45473</v>
      </c>
      <c r="L44" s="11">
        <f>+(K44-I44+1)/14</f>
        <v>13</v>
      </c>
    </row>
    <row r="45" spans="1:12" x14ac:dyDescent="0.2">
      <c r="B45" s="13">
        <f t="shared" si="4"/>
        <v>45108</v>
      </c>
      <c r="C45" s="27" t="s">
        <v>4</v>
      </c>
      <c r="D45" s="15">
        <f>+B45+243</f>
        <v>45351</v>
      </c>
      <c r="E45" s="11">
        <f t="shared" si="6"/>
        <v>17.428571428571427</v>
      </c>
      <c r="F45" s="34"/>
      <c r="I45" s="13">
        <f>+I44+31</f>
        <v>45323</v>
      </c>
      <c r="J45" s="9" t="s">
        <v>4</v>
      </c>
      <c r="K45" s="15">
        <f t="shared" si="5"/>
        <v>45473</v>
      </c>
      <c r="L45" s="11">
        <f t="shared" si="7"/>
        <v>10.785714285714286</v>
      </c>
    </row>
    <row r="46" spans="1:12" x14ac:dyDescent="0.2">
      <c r="B46" s="13">
        <f t="shared" si="4"/>
        <v>45108</v>
      </c>
      <c r="C46" s="27" t="s">
        <v>4</v>
      </c>
      <c r="D46" s="15">
        <f>+B46+274</f>
        <v>45382</v>
      </c>
      <c r="E46" s="11">
        <f t="shared" si="6"/>
        <v>19.642857142857142</v>
      </c>
      <c r="F46" s="34"/>
      <c r="I46" s="13">
        <f>+I45+29</f>
        <v>45352</v>
      </c>
      <c r="J46" s="9" t="s">
        <v>4</v>
      </c>
      <c r="K46" s="15">
        <f t="shared" si="5"/>
        <v>45473</v>
      </c>
      <c r="L46" s="11">
        <f t="shared" si="7"/>
        <v>8.7142857142857135</v>
      </c>
    </row>
    <row r="47" spans="1:12" x14ac:dyDescent="0.2">
      <c r="B47" s="13">
        <f t="shared" si="4"/>
        <v>45108</v>
      </c>
      <c r="C47" s="27" t="s">
        <v>4</v>
      </c>
      <c r="D47" s="15">
        <f>+B47+304</f>
        <v>45412</v>
      </c>
      <c r="E47" s="11">
        <f t="shared" si="6"/>
        <v>21.785714285714285</v>
      </c>
      <c r="F47" s="34"/>
      <c r="I47" s="13">
        <f>+I46+31</f>
        <v>45383</v>
      </c>
      <c r="J47" s="9" t="s">
        <v>4</v>
      </c>
      <c r="K47" s="15">
        <f t="shared" si="5"/>
        <v>45473</v>
      </c>
      <c r="L47" s="11">
        <f t="shared" si="7"/>
        <v>6.5</v>
      </c>
    </row>
    <row r="48" spans="1:12" x14ac:dyDescent="0.2">
      <c r="B48" s="13">
        <f t="shared" si="4"/>
        <v>45108</v>
      </c>
      <c r="C48" s="27" t="s">
        <v>4</v>
      </c>
      <c r="D48" s="15">
        <f>+B48+335</f>
        <v>45443</v>
      </c>
      <c r="E48" s="11">
        <f t="shared" si="6"/>
        <v>24</v>
      </c>
      <c r="F48" s="34"/>
      <c r="I48" s="13">
        <f>+I47+30</f>
        <v>45413</v>
      </c>
      <c r="J48" s="9" t="s">
        <v>4</v>
      </c>
      <c r="K48" s="15">
        <f t="shared" si="5"/>
        <v>45473</v>
      </c>
      <c r="L48" s="11">
        <f t="shared" si="7"/>
        <v>4.3571428571428568</v>
      </c>
    </row>
    <row r="49" spans="2:12" x14ac:dyDescent="0.2">
      <c r="B49" s="13">
        <f t="shared" si="4"/>
        <v>45108</v>
      </c>
      <c r="C49" s="27" t="s">
        <v>4</v>
      </c>
      <c r="D49" s="15">
        <f>+B49+365</f>
        <v>45473</v>
      </c>
      <c r="E49" s="11">
        <f t="shared" si="6"/>
        <v>26.142857142857142</v>
      </c>
      <c r="F49" s="34"/>
      <c r="I49" s="13">
        <f>+I48+31</f>
        <v>45444</v>
      </c>
      <c r="J49" s="9" t="s">
        <v>4</v>
      </c>
      <c r="K49" s="15">
        <f t="shared" si="5"/>
        <v>45473</v>
      </c>
      <c r="L49" s="11">
        <f t="shared" si="7"/>
        <v>2.1428571428571428</v>
      </c>
    </row>
    <row r="50" spans="2:12" x14ac:dyDescent="0.2">
      <c r="L50" s="11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A764-7ADF-4425-BDA9-80A1FA1716E7}">
  <dimension ref="A1:M49"/>
  <sheetViews>
    <sheetView workbookViewId="0">
      <selection activeCell="D2" sqref="D2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2.7109375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1.7109375" bestFit="1" customWidth="1"/>
    <col min="11" max="11" width="10.5703125" bestFit="1" customWidth="1"/>
    <col min="12" max="12" width="9.8554687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44743</v>
      </c>
      <c r="C2" s="9" t="s">
        <v>4</v>
      </c>
      <c r="D2" s="10">
        <f>+B2+1</f>
        <v>44744</v>
      </c>
      <c r="E2" s="11">
        <f>+ROUND((D2+1-B2)/14,6)</f>
        <v>0.14285700000000001</v>
      </c>
      <c r="F2" s="12">
        <v>1</v>
      </c>
      <c r="G2" s="12">
        <v>26</v>
      </c>
      <c r="I2" s="32"/>
      <c r="J2" s="14"/>
      <c r="K2" s="15"/>
    </row>
    <row r="3" spans="1:13" x14ac:dyDescent="0.2">
      <c r="B3" s="16">
        <f t="shared" ref="B3:B27" si="0">1+D2</f>
        <v>44745</v>
      </c>
      <c r="C3" s="17" t="s">
        <v>4</v>
      </c>
      <c r="D3" s="18">
        <f t="shared" ref="D3:D26" si="1">+B3+13</f>
        <v>44758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3" x14ac:dyDescent="0.2">
      <c r="B4" s="8">
        <f t="shared" si="0"/>
        <v>44759</v>
      </c>
      <c r="C4" s="9" t="s">
        <v>4</v>
      </c>
      <c r="D4" s="10">
        <f t="shared" si="1"/>
        <v>44772</v>
      </c>
      <c r="E4" s="11">
        <f>+ROUND((D4+1-B4)/14,6)</f>
        <v>1</v>
      </c>
      <c r="F4" s="12">
        <f t="shared" si="2"/>
        <v>3</v>
      </c>
      <c r="G4" s="12">
        <v>24</v>
      </c>
    </row>
    <row r="5" spans="1:13" x14ac:dyDescent="0.2">
      <c r="B5" s="16">
        <f t="shared" si="0"/>
        <v>44773</v>
      </c>
      <c r="C5" s="17" t="s">
        <v>4</v>
      </c>
      <c r="D5" s="18">
        <f t="shared" si="1"/>
        <v>44786</v>
      </c>
      <c r="E5" s="19">
        <f>+ROUND((D5+1-B5)/14,6)</f>
        <v>1</v>
      </c>
      <c r="F5" s="20">
        <f t="shared" si="2"/>
        <v>4</v>
      </c>
      <c r="G5" s="20">
        <v>23</v>
      </c>
    </row>
    <row r="6" spans="1:13" x14ac:dyDescent="0.2">
      <c r="B6" s="8">
        <f t="shared" si="0"/>
        <v>44787</v>
      </c>
      <c r="C6" s="9" t="s">
        <v>4</v>
      </c>
      <c r="D6" s="10">
        <f t="shared" si="1"/>
        <v>44800</v>
      </c>
      <c r="E6" s="11">
        <f>+ROUND((D6+1-B6)/14,6)</f>
        <v>1</v>
      </c>
      <c r="F6" s="12">
        <f t="shared" si="2"/>
        <v>5</v>
      </c>
      <c r="G6" s="12">
        <v>22</v>
      </c>
    </row>
    <row r="7" spans="1:13" x14ac:dyDescent="0.2">
      <c r="B7" s="16">
        <f t="shared" si="0"/>
        <v>44801</v>
      </c>
      <c r="C7" s="17" t="s">
        <v>4</v>
      </c>
      <c r="D7" s="18">
        <f t="shared" si="1"/>
        <v>44814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3" x14ac:dyDescent="0.2">
      <c r="B8" s="8">
        <f t="shared" si="0"/>
        <v>44815</v>
      </c>
      <c r="C8" s="9" t="s">
        <v>4</v>
      </c>
      <c r="D8" s="10">
        <f t="shared" si="1"/>
        <v>44828</v>
      </c>
      <c r="E8" s="11">
        <f t="shared" si="3"/>
        <v>1</v>
      </c>
      <c r="F8" s="12">
        <f t="shared" si="2"/>
        <v>7</v>
      </c>
      <c r="G8" s="12">
        <v>20</v>
      </c>
    </row>
    <row r="9" spans="1:13" x14ac:dyDescent="0.2">
      <c r="B9" s="16">
        <f t="shared" si="0"/>
        <v>44829</v>
      </c>
      <c r="C9" s="17" t="s">
        <v>4</v>
      </c>
      <c r="D9" s="18">
        <f t="shared" si="1"/>
        <v>44842</v>
      </c>
      <c r="E9" s="19">
        <f t="shared" si="3"/>
        <v>1</v>
      </c>
      <c r="F9" s="20">
        <f t="shared" si="2"/>
        <v>8</v>
      </c>
      <c r="G9" s="20">
        <v>19</v>
      </c>
    </row>
    <row r="10" spans="1:13" x14ac:dyDescent="0.2">
      <c r="B10" s="8">
        <f t="shared" si="0"/>
        <v>44843</v>
      </c>
      <c r="C10" s="9" t="s">
        <v>4</v>
      </c>
      <c r="D10" s="10">
        <f t="shared" si="1"/>
        <v>44856</v>
      </c>
      <c r="E10" s="11">
        <f t="shared" si="3"/>
        <v>1</v>
      </c>
      <c r="F10" s="12">
        <f t="shared" si="2"/>
        <v>9</v>
      </c>
      <c r="G10" s="12">
        <v>18</v>
      </c>
    </row>
    <row r="11" spans="1:13" x14ac:dyDescent="0.2">
      <c r="B11" s="16">
        <f t="shared" si="0"/>
        <v>44857</v>
      </c>
      <c r="C11" s="17" t="s">
        <v>4</v>
      </c>
      <c r="D11" s="18">
        <f t="shared" si="1"/>
        <v>44870</v>
      </c>
      <c r="E11" s="19">
        <f t="shared" si="3"/>
        <v>1</v>
      </c>
      <c r="F11" s="20">
        <f t="shared" si="2"/>
        <v>10</v>
      </c>
      <c r="G11" s="20">
        <v>17</v>
      </c>
    </row>
    <row r="12" spans="1:13" x14ac:dyDescent="0.2">
      <c r="B12" s="8">
        <f t="shared" si="0"/>
        <v>44871</v>
      </c>
      <c r="C12" s="9" t="s">
        <v>4</v>
      </c>
      <c r="D12" s="10">
        <f t="shared" si="1"/>
        <v>44884</v>
      </c>
      <c r="E12" s="11">
        <f t="shared" si="3"/>
        <v>1</v>
      </c>
      <c r="F12" s="12">
        <f t="shared" si="2"/>
        <v>11</v>
      </c>
      <c r="G12" s="12">
        <v>16</v>
      </c>
    </row>
    <row r="13" spans="1:13" x14ac:dyDescent="0.2">
      <c r="B13" s="16">
        <f t="shared" si="0"/>
        <v>44885</v>
      </c>
      <c r="C13" s="17" t="s">
        <v>4</v>
      </c>
      <c r="D13" s="18">
        <f t="shared" si="1"/>
        <v>44898</v>
      </c>
      <c r="E13" s="19">
        <f t="shared" si="3"/>
        <v>1</v>
      </c>
      <c r="F13" s="20">
        <f t="shared" si="2"/>
        <v>12</v>
      </c>
      <c r="G13" s="20">
        <v>15</v>
      </c>
    </row>
    <row r="14" spans="1:13" x14ac:dyDescent="0.2">
      <c r="B14" s="8">
        <f t="shared" si="0"/>
        <v>44899</v>
      </c>
      <c r="C14" s="9" t="s">
        <v>4</v>
      </c>
      <c r="D14" s="10">
        <f t="shared" si="1"/>
        <v>44912</v>
      </c>
      <c r="E14" s="11">
        <f t="shared" si="3"/>
        <v>1</v>
      </c>
      <c r="F14" s="12">
        <f t="shared" si="2"/>
        <v>13</v>
      </c>
      <c r="G14" s="12">
        <v>14</v>
      </c>
    </row>
    <row r="15" spans="1:13" x14ac:dyDescent="0.2">
      <c r="B15" s="16">
        <f>1+D14</f>
        <v>44913</v>
      </c>
      <c r="C15" s="17" t="s">
        <v>4</v>
      </c>
      <c r="D15" s="18">
        <f t="shared" si="1"/>
        <v>44926</v>
      </c>
      <c r="E15" s="19">
        <f t="shared" si="3"/>
        <v>1</v>
      </c>
      <c r="F15" s="20">
        <f t="shared" si="2"/>
        <v>14</v>
      </c>
      <c r="G15" s="20">
        <v>13</v>
      </c>
      <c r="H15" s="21"/>
      <c r="I15" s="13"/>
      <c r="J15" s="9"/>
      <c r="K15" s="15"/>
      <c r="M15" s="30"/>
    </row>
    <row r="16" spans="1:13" x14ac:dyDescent="0.2">
      <c r="B16" s="8">
        <f>1+D15</f>
        <v>44927</v>
      </c>
      <c r="C16" s="9" t="s">
        <v>4</v>
      </c>
      <c r="D16" s="10">
        <f>+B16+13</f>
        <v>44940</v>
      </c>
      <c r="E16" s="11">
        <f t="shared" si="3"/>
        <v>1</v>
      </c>
      <c r="F16" s="12">
        <f t="shared" si="2"/>
        <v>15</v>
      </c>
      <c r="G16" s="12">
        <v>12</v>
      </c>
      <c r="I16" s="13"/>
      <c r="J16" s="9"/>
      <c r="K16" s="15"/>
    </row>
    <row r="17" spans="1:12" x14ac:dyDescent="0.2">
      <c r="B17" s="16">
        <f t="shared" si="0"/>
        <v>44941</v>
      </c>
      <c r="C17" s="17" t="s">
        <v>4</v>
      </c>
      <c r="D17" s="18">
        <f>+B17+13</f>
        <v>44954</v>
      </c>
      <c r="E17" s="19">
        <f t="shared" si="3"/>
        <v>1</v>
      </c>
      <c r="F17" s="20">
        <f t="shared" si="2"/>
        <v>16</v>
      </c>
      <c r="G17" s="20">
        <v>11</v>
      </c>
      <c r="L17" s="11"/>
    </row>
    <row r="18" spans="1:12" x14ac:dyDescent="0.2">
      <c r="B18" s="8">
        <f>1+D17</f>
        <v>44955</v>
      </c>
      <c r="C18" s="9" t="s">
        <v>4</v>
      </c>
      <c r="D18" s="10">
        <f>+B18+13</f>
        <v>44968</v>
      </c>
      <c r="E18" s="11">
        <f>+ROUND((D18+1-B18)/14,4)</f>
        <v>1</v>
      </c>
      <c r="F18" s="12">
        <f>+F17+1</f>
        <v>17</v>
      </c>
      <c r="G18" s="12">
        <v>10</v>
      </c>
    </row>
    <row r="19" spans="1:12" x14ac:dyDescent="0.2">
      <c r="B19" s="16">
        <f>1+D18</f>
        <v>44969</v>
      </c>
      <c r="C19" s="17" t="s">
        <v>4</v>
      </c>
      <c r="D19" s="18">
        <f>+B19+13</f>
        <v>44982</v>
      </c>
      <c r="E19" s="19">
        <f>+ROUND((D19+1-B19)/14,4)</f>
        <v>1</v>
      </c>
      <c r="F19" s="20">
        <f>+F18+1</f>
        <v>18</v>
      </c>
      <c r="G19" s="20">
        <v>9</v>
      </c>
    </row>
    <row r="20" spans="1:12" x14ac:dyDescent="0.2">
      <c r="B20" s="8">
        <f>1+D19</f>
        <v>44983</v>
      </c>
      <c r="C20" s="9" t="s">
        <v>4</v>
      </c>
      <c r="D20" s="10">
        <f t="shared" si="1"/>
        <v>44996</v>
      </c>
      <c r="E20" s="11">
        <f t="shared" si="3"/>
        <v>1</v>
      </c>
      <c r="F20" s="12">
        <f t="shared" si="2"/>
        <v>19</v>
      </c>
      <c r="G20" s="12">
        <v>8</v>
      </c>
    </row>
    <row r="21" spans="1:12" x14ac:dyDescent="0.2">
      <c r="B21" s="16">
        <f t="shared" si="0"/>
        <v>44997</v>
      </c>
      <c r="C21" s="17" t="s">
        <v>4</v>
      </c>
      <c r="D21" s="18">
        <f t="shared" si="1"/>
        <v>45010</v>
      </c>
      <c r="E21" s="19">
        <f t="shared" si="3"/>
        <v>1</v>
      </c>
      <c r="F21" s="20">
        <f t="shared" si="2"/>
        <v>20</v>
      </c>
      <c r="G21" s="20">
        <v>7</v>
      </c>
    </row>
    <row r="22" spans="1:12" x14ac:dyDescent="0.2">
      <c r="B22" s="8">
        <f t="shared" si="0"/>
        <v>45011</v>
      </c>
      <c r="C22" s="9" t="s">
        <v>4</v>
      </c>
      <c r="D22" s="10">
        <f t="shared" si="1"/>
        <v>45024</v>
      </c>
      <c r="E22" s="11">
        <f t="shared" si="3"/>
        <v>1</v>
      </c>
      <c r="F22" s="12">
        <f t="shared" si="2"/>
        <v>21</v>
      </c>
      <c r="G22" s="12">
        <v>6</v>
      </c>
    </row>
    <row r="23" spans="1:12" x14ac:dyDescent="0.2">
      <c r="B23" s="16">
        <f t="shared" si="0"/>
        <v>45025</v>
      </c>
      <c r="C23" s="17" t="s">
        <v>4</v>
      </c>
      <c r="D23" s="18">
        <f t="shared" si="1"/>
        <v>45038</v>
      </c>
      <c r="E23" s="19">
        <f t="shared" si="3"/>
        <v>1</v>
      </c>
      <c r="F23" s="20">
        <f t="shared" si="2"/>
        <v>22</v>
      </c>
      <c r="G23" s="20">
        <v>5</v>
      </c>
    </row>
    <row r="24" spans="1:12" x14ac:dyDescent="0.2">
      <c r="B24" s="8">
        <f t="shared" si="0"/>
        <v>45039</v>
      </c>
      <c r="C24" s="9" t="s">
        <v>4</v>
      </c>
      <c r="D24" s="10">
        <f t="shared" si="1"/>
        <v>45052</v>
      </c>
      <c r="E24" s="11">
        <f t="shared" si="3"/>
        <v>1</v>
      </c>
      <c r="F24" s="12">
        <f t="shared" si="2"/>
        <v>23</v>
      </c>
      <c r="G24" s="12">
        <v>4</v>
      </c>
    </row>
    <row r="25" spans="1:12" x14ac:dyDescent="0.2">
      <c r="B25" s="16">
        <f t="shared" si="0"/>
        <v>45053</v>
      </c>
      <c r="C25" s="17" t="s">
        <v>4</v>
      </c>
      <c r="D25" s="18">
        <f t="shared" si="1"/>
        <v>45066</v>
      </c>
      <c r="E25" s="19">
        <f t="shared" si="3"/>
        <v>1</v>
      </c>
      <c r="F25" s="20">
        <f t="shared" si="2"/>
        <v>24</v>
      </c>
      <c r="G25" s="20">
        <v>3</v>
      </c>
    </row>
    <row r="26" spans="1:12" x14ac:dyDescent="0.2">
      <c r="B26" s="8">
        <f t="shared" si="0"/>
        <v>45067</v>
      </c>
      <c r="C26" s="9" t="s">
        <v>4</v>
      </c>
      <c r="D26" s="10">
        <f t="shared" si="1"/>
        <v>45080</v>
      </c>
      <c r="E26" s="11">
        <f t="shared" si="3"/>
        <v>1</v>
      </c>
      <c r="F26" s="12">
        <f t="shared" si="2"/>
        <v>25</v>
      </c>
      <c r="G26" s="12">
        <v>2</v>
      </c>
    </row>
    <row r="27" spans="1:12" x14ac:dyDescent="0.2">
      <c r="B27" s="16">
        <f t="shared" si="0"/>
        <v>45081</v>
      </c>
      <c r="C27" s="17" t="s">
        <v>4</v>
      </c>
      <c r="D27" s="18">
        <f>+B27+13</f>
        <v>45094</v>
      </c>
      <c r="E27" s="19">
        <f t="shared" si="3"/>
        <v>1</v>
      </c>
      <c r="F27" s="20">
        <f t="shared" si="2"/>
        <v>26</v>
      </c>
      <c r="G27" s="20">
        <v>1</v>
      </c>
    </row>
    <row r="28" spans="1:12" x14ac:dyDescent="0.2">
      <c r="B28" s="8">
        <f>1+D27</f>
        <v>45095</v>
      </c>
      <c r="C28" s="9" t="s">
        <v>4</v>
      </c>
      <c r="D28" s="10">
        <v>45107</v>
      </c>
      <c r="E28" s="19">
        <f>+ROUND((D28+1-B28)/14,6)</f>
        <v>0.92857100000000004</v>
      </c>
      <c r="F28" s="12">
        <f t="shared" si="2"/>
        <v>27</v>
      </c>
      <c r="I28" s="13"/>
      <c r="J28" s="14"/>
      <c r="K28" s="13"/>
    </row>
    <row r="29" spans="1:12" ht="13.5" thickBot="1" x14ac:dyDescent="0.25">
      <c r="E29" s="24">
        <f>SUM(E2:E28)</f>
        <v>26.071428000000001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44743</v>
      </c>
      <c r="C33" s="27" t="s">
        <v>4</v>
      </c>
      <c r="D33" s="15">
        <v>44926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44927</v>
      </c>
      <c r="C34" s="27" t="s">
        <v>4</v>
      </c>
      <c r="D34" s="15">
        <f>+D28</f>
        <v>45107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F35" s="33"/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44743</v>
      </c>
      <c r="C37" s="27" t="s">
        <v>4</v>
      </c>
      <c r="D37" s="15">
        <f>B37+30</f>
        <v>44773</v>
      </c>
      <c r="E37" s="11">
        <f>+(D37-B37+1)/14</f>
        <v>2.2142857142857144</v>
      </c>
      <c r="F37" s="34"/>
      <c r="H37" s="9"/>
      <c r="I37" s="13">
        <f>+B37</f>
        <v>44743</v>
      </c>
      <c r="J37" s="9" t="s">
        <v>4</v>
      </c>
      <c r="K37" s="15">
        <f>+D48</f>
        <v>45107</v>
      </c>
      <c r="L37" s="11">
        <f>+(K37-I37+1)/14</f>
        <v>26.071428571428573</v>
      </c>
    </row>
    <row r="38" spans="1:12" x14ac:dyDescent="0.2">
      <c r="B38" s="13">
        <f t="shared" ref="B38:B48" si="4">+B37</f>
        <v>44743</v>
      </c>
      <c r="C38" s="27" t="s">
        <v>4</v>
      </c>
      <c r="D38" s="15">
        <f>+B38+61</f>
        <v>44804</v>
      </c>
      <c r="E38" s="11">
        <f>+(D38-B38+1)/14</f>
        <v>4.4285714285714288</v>
      </c>
      <c r="F38" s="34"/>
      <c r="H38" s="9"/>
      <c r="I38" s="13">
        <f>+I37+31</f>
        <v>44774</v>
      </c>
      <c r="J38" s="9" t="s">
        <v>4</v>
      </c>
      <c r="K38" s="15">
        <f t="shared" ref="K38:K48" si="5">+K37</f>
        <v>45107</v>
      </c>
      <c r="L38" s="11">
        <f>+(K38-I38+1)/14</f>
        <v>23.857142857142858</v>
      </c>
    </row>
    <row r="39" spans="1:12" x14ac:dyDescent="0.2">
      <c r="B39" s="13">
        <f t="shared" si="4"/>
        <v>44743</v>
      </c>
      <c r="C39" s="27" t="s">
        <v>4</v>
      </c>
      <c r="D39" s="15">
        <f>+B39+91</f>
        <v>44834</v>
      </c>
      <c r="E39" s="11">
        <f>+(D39-B39+1)/14</f>
        <v>6.5714285714285712</v>
      </c>
      <c r="F39" s="34"/>
      <c r="H39" s="9"/>
      <c r="I39" s="13">
        <f>+I38+31</f>
        <v>44805</v>
      </c>
      <c r="J39" s="9" t="s">
        <v>4</v>
      </c>
      <c r="K39" s="15">
        <f t="shared" si="5"/>
        <v>45107</v>
      </c>
      <c r="L39" s="11">
        <f>+(K39-I39+1)/14</f>
        <v>21.642857142857142</v>
      </c>
    </row>
    <row r="40" spans="1:12" x14ac:dyDescent="0.2">
      <c r="B40" s="13">
        <f t="shared" si="4"/>
        <v>44743</v>
      </c>
      <c r="C40" s="27" t="s">
        <v>4</v>
      </c>
      <c r="D40" s="15">
        <f>+B40+122</f>
        <v>44865</v>
      </c>
      <c r="E40" s="11">
        <f t="shared" ref="E40:E48" si="6">+(D40-B40+1)/14</f>
        <v>8.7857142857142865</v>
      </c>
      <c r="F40" s="34"/>
      <c r="H40" s="9"/>
      <c r="I40" s="13">
        <f>+I39+30</f>
        <v>44835</v>
      </c>
      <c r="J40" s="9" t="s">
        <v>4</v>
      </c>
      <c r="K40" s="15">
        <f t="shared" si="5"/>
        <v>45107</v>
      </c>
      <c r="L40" s="11">
        <f>+(K40-I40+1)/14</f>
        <v>19.5</v>
      </c>
    </row>
    <row r="41" spans="1:12" x14ac:dyDescent="0.2">
      <c r="B41" s="13">
        <f t="shared" si="4"/>
        <v>44743</v>
      </c>
      <c r="C41" s="27" t="s">
        <v>4</v>
      </c>
      <c r="D41" s="15">
        <f>+B41+152</f>
        <v>44895</v>
      </c>
      <c r="E41" s="11">
        <f t="shared" si="6"/>
        <v>10.928571428571429</v>
      </c>
      <c r="F41" s="34"/>
      <c r="H41" s="9"/>
      <c r="I41" s="13">
        <f>+I40+31</f>
        <v>44866</v>
      </c>
      <c r="J41" s="9" t="s">
        <v>4</v>
      </c>
      <c r="K41" s="15">
        <f t="shared" si="5"/>
        <v>45107</v>
      </c>
      <c r="L41" s="11">
        <f t="shared" ref="L41:L48" si="7">+(K41-I41+1)/14</f>
        <v>17.285714285714285</v>
      </c>
    </row>
    <row r="42" spans="1:12" x14ac:dyDescent="0.2">
      <c r="B42" s="13">
        <f t="shared" si="4"/>
        <v>44743</v>
      </c>
      <c r="C42" s="27" t="s">
        <v>4</v>
      </c>
      <c r="D42" s="15">
        <f>+B42+183</f>
        <v>44926</v>
      </c>
      <c r="E42" s="11">
        <f t="shared" si="6"/>
        <v>13.142857142857142</v>
      </c>
      <c r="F42" s="34"/>
      <c r="H42" s="9"/>
      <c r="I42" s="13">
        <f>+I41+30</f>
        <v>44896</v>
      </c>
      <c r="J42" s="9" t="s">
        <v>4</v>
      </c>
      <c r="K42" s="15">
        <f t="shared" si="5"/>
        <v>45107</v>
      </c>
      <c r="L42" s="11">
        <f>+(K42-I42+1)/14</f>
        <v>15.142857142857142</v>
      </c>
    </row>
    <row r="43" spans="1:12" x14ac:dyDescent="0.2">
      <c r="B43" s="13">
        <f t="shared" si="4"/>
        <v>44743</v>
      </c>
      <c r="C43" s="27" t="s">
        <v>4</v>
      </c>
      <c r="D43" s="15">
        <f>+B43+214</f>
        <v>44957</v>
      </c>
      <c r="E43" s="11">
        <f t="shared" si="6"/>
        <v>15.357142857142858</v>
      </c>
      <c r="F43" s="34"/>
      <c r="I43" s="13">
        <f>+I42+31</f>
        <v>44927</v>
      </c>
      <c r="J43" s="9" t="s">
        <v>4</v>
      </c>
      <c r="K43" s="15">
        <f t="shared" si="5"/>
        <v>45107</v>
      </c>
      <c r="L43" s="11">
        <f>+(K43-I43+1)/14</f>
        <v>12.928571428571429</v>
      </c>
    </row>
    <row r="44" spans="1:12" x14ac:dyDescent="0.2">
      <c r="B44" s="13">
        <f t="shared" si="4"/>
        <v>44743</v>
      </c>
      <c r="C44" s="27" t="s">
        <v>4</v>
      </c>
      <c r="D44" s="15">
        <f>+B44+242</f>
        <v>44985</v>
      </c>
      <c r="E44" s="11">
        <f t="shared" si="6"/>
        <v>17.357142857142858</v>
      </c>
      <c r="F44" s="34"/>
      <c r="I44" s="13">
        <f>+I43+31</f>
        <v>44958</v>
      </c>
      <c r="J44" s="9" t="s">
        <v>4</v>
      </c>
      <c r="K44" s="15">
        <f t="shared" si="5"/>
        <v>45107</v>
      </c>
      <c r="L44" s="11">
        <f t="shared" si="7"/>
        <v>10.714285714285714</v>
      </c>
    </row>
    <row r="45" spans="1:12" x14ac:dyDescent="0.2">
      <c r="B45" s="13">
        <f t="shared" si="4"/>
        <v>44743</v>
      </c>
      <c r="C45" s="27" t="s">
        <v>4</v>
      </c>
      <c r="D45" s="15">
        <f>+B45+273</f>
        <v>45016</v>
      </c>
      <c r="E45" s="11">
        <f t="shared" si="6"/>
        <v>19.571428571428573</v>
      </c>
      <c r="F45" s="34"/>
      <c r="I45" s="13">
        <f>+I44+28</f>
        <v>44986</v>
      </c>
      <c r="J45" s="9" t="s">
        <v>4</v>
      </c>
      <c r="K45" s="15">
        <f t="shared" si="5"/>
        <v>45107</v>
      </c>
      <c r="L45" s="11">
        <f t="shared" si="7"/>
        <v>8.7142857142857135</v>
      </c>
    </row>
    <row r="46" spans="1:12" x14ac:dyDescent="0.2">
      <c r="B46" s="13">
        <f t="shared" si="4"/>
        <v>44743</v>
      </c>
      <c r="C46" s="27" t="s">
        <v>4</v>
      </c>
      <c r="D46" s="15">
        <f>+B46+303</f>
        <v>45046</v>
      </c>
      <c r="E46" s="11">
        <f t="shared" si="6"/>
        <v>21.714285714285715</v>
      </c>
      <c r="F46" s="34"/>
      <c r="I46" s="13">
        <f>+I45+31</f>
        <v>45017</v>
      </c>
      <c r="J46" s="9" t="s">
        <v>4</v>
      </c>
      <c r="K46" s="15">
        <f t="shared" si="5"/>
        <v>45107</v>
      </c>
      <c r="L46" s="11">
        <f t="shared" si="7"/>
        <v>6.5</v>
      </c>
    </row>
    <row r="47" spans="1:12" x14ac:dyDescent="0.2">
      <c r="B47" s="13">
        <f t="shared" si="4"/>
        <v>44743</v>
      </c>
      <c r="C47" s="27" t="s">
        <v>4</v>
      </c>
      <c r="D47" s="15">
        <f>+B47+334</f>
        <v>45077</v>
      </c>
      <c r="E47" s="11">
        <f t="shared" si="6"/>
        <v>23.928571428571427</v>
      </c>
      <c r="F47" s="34"/>
      <c r="I47" s="13">
        <f>+I46+30</f>
        <v>45047</v>
      </c>
      <c r="J47" s="9" t="s">
        <v>4</v>
      </c>
      <c r="K47" s="15">
        <f t="shared" si="5"/>
        <v>45107</v>
      </c>
      <c r="L47" s="11">
        <f t="shared" si="7"/>
        <v>4.3571428571428568</v>
      </c>
    </row>
    <row r="48" spans="1:12" x14ac:dyDescent="0.2">
      <c r="B48" s="13">
        <f t="shared" si="4"/>
        <v>44743</v>
      </c>
      <c r="C48" s="27" t="s">
        <v>4</v>
      </c>
      <c r="D48" s="15">
        <f>+B48+364</f>
        <v>45107</v>
      </c>
      <c r="E48" s="11">
        <f t="shared" si="6"/>
        <v>26.071428571428573</v>
      </c>
      <c r="F48" s="34"/>
      <c r="I48" s="13">
        <f>+I47+31</f>
        <v>45078</v>
      </c>
      <c r="J48" s="9" t="s">
        <v>4</v>
      </c>
      <c r="K48" s="15">
        <f t="shared" si="5"/>
        <v>45107</v>
      </c>
      <c r="L48" s="11">
        <f t="shared" si="7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0802-7A3C-4F49-A4A5-DB0AE6CF1EE6}">
  <dimension ref="A1:M49"/>
  <sheetViews>
    <sheetView zoomScale="110" zoomScaleNormal="110" workbookViewId="0">
      <selection activeCell="A25" sqref="A1:IV65536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1.7109375" bestFit="1" customWidth="1"/>
    <col min="11" max="11" width="10.5703125" bestFit="1" customWidth="1"/>
    <col min="12" max="12" width="9.8554687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44378</v>
      </c>
      <c r="C2" s="9" t="s">
        <v>4</v>
      </c>
      <c r="D2" s="10">
        <f>+B2+2</f>
        <v>44380</v>
      </c>
      <c r="E2" s="11">
        <f>+ROUND((D2+1-B2)/14,6)</f>
        <v>0.214286</v>
      </c>
      <c r="F2" s="12">
        <v>1</v>
      </c>
      <c r="G2" s="12">
        <v>26</v>
      </c>
      <c r="I2" s="32"/>
      <c r="J2" s="14"/>
      <c r="K2" s="15"/>
    </row>
    <row r="3" spans="1:13" x14ac:dyDescent="0.2">
      <c r="B3" s="16">
        <f t="shared" ref="B3:B27" si="0">1+D2</f>
        <v>44381</v>
      </c>
      <c r="C3" s="17" t="s">
        <v>4</v>
      </c>
      <c r="D3" s="18">
        <f t="shared" ref="D3:D27" si="1">+B3+13</f>
        <v>44394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3" x14ac:dyDescent="0.2">
      <c r="B4" s="8">
        <f t="shared" si="0"/>
        <v>44395</v>
      </c>
      <c r="C4" s="9" t="s">
        <v>4</v>
      </c>
      <c r="D4" s="10">
        <f t="shared" si="1"/>
        <v>44408</v>
      </c>
      <c r="E4" s="11">
        <f>+ROUND((D4+1-B4)/14,6)</f>
        <v>1</v>
      </c>
      <c r="F4" s="12">
        <f t="shared" si="2"/>
        <v>3</v>
      </c>
      <c r="G4" s="12">
        <v>24</v>
      </c>
    </row>
    <row r="5" spans="1:13" x14ac:dyDescent="0.2">
      <c r="B5" s="16">
        <f t="shared" si="0"/>
        <v>44409</v>
      </c>
      <c r="C5" s="17" t="s">
        <v>4</v>
      </c>
      <c r="D5" s="18">
        <f t="shared" si="1"/>
        <v>44422</v>
      </c>
      <c r="E5" s="19">
        <f>+ROUND((D5+1-B5)/14,6)</f>
        <v>1</v>
      </c>
      <c r="F5" s="20">
        <f t="shared" si="2"/>
        <v>4</v>
      </c>
      <c r="G5" s="20">
        <v>23</v>
      </c>
    </row>
    <row r="6" spans="1:13" x14ac:dyDescent="0.2">
      <c r="B6" s="8">
        <f t="shared" si="0"/>
        <v>44423</v>
      </c>
      <c r="C6" s="9" t="s">
        <v>4</v>
      </c>
      <c r="D6" s="10">
        <f t="shared" si="1"/>
        <v>44436</v>
      </c>
      <c r="E6" s="11">
        <f>+ROUND((D6+1-B6)/14,6)</f>
        <v>1</v>
      </c>
      <c r="F6" s="12">
        <f t="shared" si="2"/>
        <v>5</v>
      </c>
      <c r="G6" s="12">
        <v>22</v>
      </c>
    </row>
    <row r="7" spans="1:13" x14ac:dyDescent="0.2">
      <c r="B7" s="16">
        <f t="shared" si="0"/>
        <v>44437</v>
      </c>
      <c r="C7" s="17" t="s">
        <v>4</v>
      </c>
      <c r="D7" s="18">
        <f t="shared" si="1"/>
        <v>44450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3" x14ac:dyDescent="0.2">
      <c r="B8" s="8">
        <f t="shared" si="0"/>
        <v>44451</v>
      </c>
      <c r="C8" s="9" t="s">
        <v>4</v>
      </c>
      <c r="D8" s="10">
        <f t="shared" si="1"/>
        <v>44464</v>
      </c>
      <c r="E8" s="11">
        <f t="shared" si="3"/>
        <v>1</v>
      </c>
      <c r="F8" s="12">
        <f t="shared" si="2"/>
        <v>7</v>
      </c>
      <c r="G8" s="12">
        <v>20</v>
      </c>
    </row>
    <row r="9" spans="1:13" x14ac:dyDescent="0.2">
      <c r="B9" s="16">
        <f t="shared" si="0"/>
        <v>44465</v>
      </c>
      <c r="C9" s="17" t="s">
        <v>4</v>
      </c>
      <c r="D9" s="18">
        <f t="shared" si="1"/>
        <v>44478</v>
      </c>
      <c r="E9" s="19">
        <f t="shared" si="3"/>
        <v>1</v>
      </c>
      <c r="F9" s="20">
        <f t="shared" si="2"/>
        <v>8</v>
      </c>
      <c r="G9" s="20">
        <v>19</v>
      </c>
    </row>
    <row r="10" spans="1:13" x14ac:dyDescent="0.2">
      <c r="B10" s="8">
        <f t="shared" si="0"/>
        <v>44479</v>
      </c>
      <c r="C10" s="9" t="s">
        <v>4</v>
      </c>
      <c r="D10" s="10">
        <f t="shared" si="1"/>
        <v>44492</v>
      </c>
      <c r="E10" s="11">
        <f t="shared" si="3"/>
        <v>1</v>
      </c>
      <c r="F10" s="12">
        <f t="shared" si="2"/>
        <v>9</v>
      </c>
      <c r="G10" s="12">
        <v>18</v>
      </c>
    </row>
    <row r="11" spans="1:13" x14ac:dyDescent="0.2">
      <c r="B11" s="16">
        <f t="shared" si="0"/>
        <v>44493</v>
      </c>
      <c r="C11" s="17" t="s">
        <v>4</v>
      </c>
      <c r="D11" s="18">
        <f t="shared" si="1"/>
        <v>44506</v>
      </c>
      <c r="E11" s="19">
        <f t="shared" si="3"/>
        <v>1</v>
      </c>
      <c r="F11" s="20">
        <f t="shared" si="2"/>
        <v>10</v>
      </c>
      <c r="G11" s="20">
        <v>17</v>
      </c>
    </row>
    <row r="12" spans="1:13" x14ac:dyDescent="0.2">
      <c r="B12" s="8">
        <f t="shared" si="0"/>
        <v>44507</v>
      </c>
      <c r="C12" s="9" t="s">
        <v>4</v>
      </c>
      <c r="D12" s="10">
        <f t="shared" si="1"/>
        <v>44520</v>
      </c>
      <c r="E12" s="11">
        <f t="shared" si="3"/>
        <v>1</v>
      </c>
      <c r="F12" s="12">
        <f t="shared" si="2"/>
        <v>11</v>
      </c>
      <c r="G12" s="12">
        <v>16</v>
      </c>
    </row>
    <row r="13" spans="1:13" x14ac:dyDescent="0.2">
      <c r="B13" s="16">
        <f t="shared" si="0"/>
        <v>44521</v>
      </c>
      <c r="C13" s="17" t="s">
        <v>4</v>
      </c>
      <c r="D13" s="18">
        <f t="shared" si="1"/>
        <v>44534</v>
      </c>
      <c r="E13" s="19">
        <f t="shared" si="3"/>
        <v>1</v>
      </c>
      <c r="F13" s="20">
        <f t="shared" si="2"/>
        <v>12</v>
      </c>
      <c r="G13" s="20">
        <v>15</v>
      </c>
    </row>
    <row r="14" spans="1:13" x14ac:dyDescent="0.2">
      <c r="B14" s="8">
        <f t="shared" si="0"/>
        <v>44535</v>
      </c>
      <c r="C14" s="9" t="s">
        <v>4</v>
      </c>
      <c r="D14" s="10">
        <f t="shared" si="1"/>
        <v>44548</v>
      </c>
      <c r="E14" s="11">
        <f t="shared" si="3"/>
        <v>1</v>
      </c>
      <c r="F14" s="12">
        <f t="shared" si="2"/>
        <v>13</v>
      </c>
      <c r="G14" s="12">
        <v>14</v>
      </c>
    </row>
    <row r="15" spans="1:13" x14ac:dyDescent="0.2">
      <c r="A15" t="s">
        <v>5</v>
      </c>
      <c r="B15" s="16">
        <f>1+D14</f>
        <v>44549</v>
      </c>
      <c r="C15" s="17" t="s">
        <v>4</v>
      </c>
      <c r="D15" s="18">
        <f t="shared" si="1"/>
        <v>44562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44549</v>
      </c>
      <c r="J15" s="9" t="s">
        <v>4</v>
      </c>
      <c r="K15" s="15">
        <f>+I15+12</f>
        <v>44561</v>
      </c>
      <c r="L15">
        <f>ROUND((K15-I15+1)/14,6)</f>
        <v>0.92857100000000004</v>
      </c>
      <c r="M15" s="30"/>
    </row>
    <row r="16" spans="1:13" x14ac:dyDescent="0.2">
      <c r="B16" s="8">
        <f t="shared" si="0"/>
        <v>44563</v>
      </c>
      <c r="C16" s="9" t="s">
        <v>4</v>
      </c>
      <c r="D16" s="10">
        <f>+B16+13</f>
        <v>44576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44562</v>
      </c>
      <c r="J16" s="9" t="s">
        <v>4</v>
      </c>
      <c r="K16" s="15">
        <f>+D15</f>
        <v>44562</v>
      </c>
      <c r="L16" s="31">
        <f>ROUND((K16-I16+1)/14,6)</f>
        <v>7.1429000000000006E-2</v>
      </c>
    </row>
    <row r="17" spans="1:12" x14ac:dyDescent="0.2">
      <c r="B17" s="16">
        <f t="shared" si="0"/>
        <v>44577</v>
      </c>
      <c r="C17" s="17" t="s">
        <v>4</v>
      </c>
      <c r="D17" s="18">
        <f>+B17+13</f>
        <v>44590</v>
      </c>
      <c r="E17" s="19">
        <f t="shared" si="3"/>
        <v>1</v>
      </c>
      <c r="F17" s="20">
        <f t="shared" si="2"/>
        <v>16</v>
      </c>
      <c r="G17" s="20">
        <v>11</v>
      </c>
      <c r="L17" s="11">
        <f>SUM(L15:L16)</f>
        <v>1</v>
      </c>
    </row>
    <row r="18" spans="1:12" x14ac:dyDescent="0.2">
      <c r="B18" s="8">
        <f>1+D17</f>
        <v>44591</v>
      </c>
      <c r="C18" s="9" t="s">
        <v>4</v>
      </c>
      <c r="D18" s="10">
        <f>+B18+13</f>
        <v>44604</v>
      </c>
      <c r="E18" s="11">
        <f>+ROUND((D18+1-B18)/14,4)</f>
        <v>1</v>
      </c>
      <c r="F18" s="12">
        <f>+F17+1</f>
        <v>17</v>
      </c>
      <c r="G18" s="12">
        <v>10</v>
      </c>
    </row>
    <row r="19" spans="1:12" x14ac:dyDescent="0.2">
      <c r="B19" s="16">
        <f>1+D18</f>
        <v>44605</v>
      </c>
      <c r="C19" s="17" t="s">
        <v>4</v>
      </c>
      <c r="D19" s="18">
        <f>+B19+13</f>
        <v>44618</v>
      </c>
      <c r="E19" s="19">
        <f>+ROUND((D19+1-B19)/14,4)</f>
        <v>1</v>
      </c>
      <c r="F19" s="20">
        <f>+F18+1</f>
        <v>18</v>
      </c>
      <c r="G19" s="20">
        <v>9</v>
      </c>
    </row>
    <row r="20" spans="1:12" x14ac:dyDescent="0.2">
      <c r="B20" s="8">
        <f>1+D19</f>
        <v>44619</v>
      </c>
      <c r="C20" s="9" t="s">
        <v>4</v>
      </c>
      <c r="D20" s="10">
        <f t="shared" si="1"/>
        <v>44632</v>
      </c>
      <c r="E20" s="11">
        <f t="shared" si="3"/>
        <v>1</v>
      </c>
      <c r="F20" s="12">
        <f t="shared" si="2"/>
        <v>19</v>
      </c>
      <c r="G20" s="12">
        <v>8</v>
      </c>
    </row>
    <row r="21" spans="1:12" x14ac:dyDescent="0.2">
      <c r="B21" s="16">
        <f t="shared" si="0"/>
        <v>44633</v>
      </c>
      <c r="C21" s="17" t="s">
        <v>4</v>
      </c>
      <c r="D21" s="18">
        <f t="shared" si="1"/>
        <v>44646</v>
      </c>
      <c r="E21" s="19">
        <f t="shared" si="3"/>
        <v>1</v>
      </c>
      <c r="F21" s="20">
        <f t="shared" si="2"/>
        <v>20</v>
      </c>
      <c r="G21" s="20">
        <v>7</v>
      </c>
    </row>
    <row r="22" spans="1:12" x14ac:dyDescent="0.2">
      <c r="B22" s="8">
        <f t="shared" si="0"/>
        <v>44647</v>
      </c>
      <c r="C22" s="9" t="s">
        <v>4</v>
      </c>
      <c r="D22" s="10">
        <f t="shared" si="1"/>
        <v>44660</v>
      </c>
      <c r="E22" s="11">
        <f t="shared" si="3"/>
        <v>1</v>
      </c>
      <c r="F22" s="12">
        <f t="shared" si="2"/>
        <v>21</v>
      </c>
      <c r="G22" s="12">
        <v>6</v>
      </c>
    </row>
    <row r="23" spans="1:12" x14ac:dyDescent="0.2">
      <c r="B23" s="16">
        <f t="shared" si="0"/>
        <v>44661</v>
      </c>
      <c r="C23" s="17" t="s">
        <v>4</v>
      </c>
      <c r="D23" s="18">
        <f t="shared" si="1"/>
        <v>44674</v>
      </c>
      <c r="E23" s="19">
        <f t="shared" si="3"/>
        <v>1</v>
      </c>
      <c r="F23" s="20">
        <f t="shared" si="2"/>
        <v>22</v>
      </c>
      <c r="G23" s="20">
        <v>5</v>
      </c>
    </row>
    <row r="24" spans="1:12" x14ac:dyDescent="0.2">
      <c r="B24" s="8">
        <f t="shared" si="0"/>
        <v>44675</v>
      </c>
      <c r="C24" s="9" t="s">
        <v>4</v>
      </c>
      <c r="D24" s="10">
        <f t="shared" si="1"/>
        <v>44688</v>
      </c>
      <c r="E24" s="11">
        <f t="shared" si="3"/>
        <v>1</v>
      </c>
      <c r="F24" s="12">
        <f t="shared" si="2"/>
        <v>23</v>
      </c>
      <c r="G24" s="12">
        <v>4</v>
      </c>
    </row>
    <row r="25" spans="1:12" x14ac:dyDescent="0.2">
      <c r="B25" s="16">
        <f t="shared" si="0"/>
        <v>44689</v>
      </c>
      <c r="C25" s="17" t="s">
        <v>4</v>
      </c>
      <c r="D25" s="18">
        <f t="shared" si="1"/>
        <v>44702</v>
      </c>
      <c r="E25" s="19">
        <f t="shared" si="3"/>
        <v>1</v>
      </c>
      <c r="F25" s="20">
        <f t="shared" si="2"/>
        <v>24</v>
      </c>
      <c r="G25" s="20">
        <v>3</v>
      </c>
    </row>
    <row r="26" spans="1:12" x14ac:dyDescent="0.2">
      <c r="B26" s="8">
        <f t="shared" si="0"/>
        <v>44703</v>
      </c>
      <c r="C26" s="9" t="s">
        <v>4</v>
      </c>
      <c r="D26" s="10">
        <f t="shared" si="1"/>
        <v>44716</v>
      </c>
      <c r="E26" s="11">
        <f t="shared" si="3"/>
        <v>1</v>
      </c>
      <c r="F26" s="12">
        <f t="shared" si="2"/>
        <v>25</v>
      </c>
      <c r="G26" s="12">
        <v>2</v>
      </c>
    </row>
    <row r="27" spans="1:12" x14ac:dyDescent="0.2">
      <c r="B27" s="16">
        <f t="shared" si="0"/>
        <v>44717</v>
      </c>
      <c r="C27" s="17" t="s">
        <v>4</v>
      </c>
      <c r="D27" s="18">
        <f t="shared" si="1"/>
        <v>44730</v>
      </c>
      <c r="E27" s="19">
        <f t="shared" si="3"/>
        <v>1</v>
      </c>
      <c r="F27" s="20">
        <f t="shared" si="2"/>
        <v>26</v>
      </c>
      <c r="G27" s="20">
        <v>1</v>
      </c>
    </row>
    <row r="28" spans="1:12" x14ac:dyDescent="0.2">
      <c r="B28" s="8">
        <f>1+D27</f>
        <v>44731</v>
      </c>
      <c r="C28" s="9" t="s">
        <v>4</v>
      </c>
      <c r="D28" s="10">
        <v>44742</v>
      </c>
      <c r="E28" s="19">
        <f>+ROUND((D28+1-B28)/14,6)</f>
        <v>0.85714299999999999</v>
      </c>
      <c r="F28" s="12">
        <f t="shared" si="2"/>
        <v>27</v>
      </c>
      <c r="I28" s="13"/>
      <c r="J28" s="14"/>
      <c r="K28" s="13"/>
    </row>
    <row r="29" spans="1:12" ht="13.5" thickBot="1" x14ac:dyDescent="0.25">
      <c r="E29" s="24">
        <f>SUM(E2:E28)</f>
        <v>26.071429000000002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44378</v>
      </c>
      <c r="C33" s="27" t="s">
        <v>4</v>
      </c>
      <c r="D33" s="15">
        <f>+K15</f>
        <v>44561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44562</v>
      </c>
      <c r="C34" s="27" t="s">
        <v>4</v>
      </c>
      <c r="D34" s="15">
        <f>+D28</f>
        <v>44742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F35" s="33"/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44378</v>
      </c>
      <c r="C37" s="27" t="s">
        <v>4</v>
      </c>
      <c r="D37" s="15">
        <f>B37+30</f>
        <v>44408</v>
      </c>
      <c r="E37" s="11">
        <f>+(D37-B37+1)/14</f>
        <v>2.2142857142857144</v>
      </c>
      <c r="F37" s="34"/>
      <c r="H37" s="9"/>
      <c r="I37" s="13">
        <f>+B37</f>
        <v>44378</v>
      </c>
      <c r="J37" s="9" t="s">
        <v>4</v>
      </c>
      <c r="K37" s="15">
        <f>+D48</f>
        <v>44742</v>
      </c>
      <c r="L37" s="11">
        <f>+(K37-I37+1)/14</f>
        <v>26.071428571428573</v>
      </c>
    </row>
    <row r="38" spans="1:12" x14ac:dyDescent="0.2">
      <c r="B38" s="13">
        <f t="shared" ref="B38:B48" si="4">+B37</f>
        <v>44378</v>
      </c>
      <c r="C38" s="27" t="s">
        <v>4</v>
      </c>
      <c r="D38" s="15">
        <f>+B38+61</f>
        <v>44439</v>
      </c>
      <c r="E38" s="11">
        <f>+(D38-B38+1)/14</f>
        <v>4.4285714285714288</v>
      </c>
      <c r="F38" s="34"/>
      <c r="H38" s="9"/>
      <c r="I38" s="13">
        <f>+I37+31</f>
        <v>44409</v>
      </c>
      <c r="J38" s="9" t="s">
        <v>4</v>
      </c>
      <c r="K38" s="15">
        <f t="shared" ref="K38:K48" si="5">+K37</f>
        <v>44742</v>
      </c>
      <c r="L38" s="11">
        <f>+(K38-I38+1)/14</f>
        <v>23.857142857142858</v>
      </c>
    </row>
    <row r="39" spans="1:12" x14ac:dyDescent="0.2">
      <c r="B39" s="13">
        <f t="shared" si="4"/>
        <v>44378</v>
      </c>
      <c r="C39" s="27" t="s">
        <v>4</v>
      </c>
      <c r="D39" s="15">
        <f>+B39+91</f>
        <v>44469</v>
      </c>
      <c r="E39" s="11">
        <f>+(D39-B39+1)/14</f>
        <v>6.5714285714285712</v>
      </c>
      <c r="F39" s="34"/>
      <c r="H39" s="9"/>
      <c r="I39" s="13">
        <f>+I38+31</f>
        <v>44440</v>
      </c>
      <c r="J39" s="9" t="s">
        <v>4</v>
      </c>
      <c r="K39" s="15">
        <f t="shared" si="5"/>
        <v>44742</v>
      </c>
      <c r="L39" s="11">
        <f>+(K39-I39+1)/14</f>
        <v>21.642857142857142</v>
      </c>
    </row>
    <row r="40" spans="1:12" x14ac:dyDescent="0.2">
      <c r="B40" s="13">
        <f t="shared" si="4"/>
        <v>44378</v>
      </c>
      <c r="C40" s="27" t="s">
        <v>4</v>
      </c>
      <c r="D40" s="15">
        <f>+B40+122</f>
        <v>44500</v>
      </c>
      <c r="E40" s="11">
        <f t="shared" ref="E40:E48" si="6">+(D40-B40+1)/14</f>
        <v>8.7857142857142865</v>
      </c>
      <c r="F40" s="34"/>
      <c r="H40" s="9"/>
      <c r="I40" s="13">
        <f>+I39+30</f>
        <v>44470</v>
      </c>
      <c r="J40" s="9" t="s">
        <v>4</v>
      </c>
      <c r="K40" s="15">
        <f t="shared" si="5"/>
        <v>44742</v>
      </c>
      <c r="L40" s="11">
        <f>+(K40-I40+1)/14</f>
        <v>19.5</v>
      </c>
    </row>
    <row r="41" spans="1:12" x14ac:dyDescent="0.2">
      <c r="B41" s="13">
        <f t="shared" si="4"/>
        <v>44378</v>
      </c>
      <c r="C41" s="27" t="s">
        <v>4</v>
      </c>
      <c r="D41" s="15">
        <f>+B41+152</f>
        <v>44530</v>
      </c>
      <c r="E41" s="11">
        <f t="shared" si="6"/>
        <v>10.928571428571429</v>
      </c>
      <c r="F41" s="34"/>
      <c r="H41" s="9"/>
      <c r="I41" s="13">
        <f>+I40+31</f>
        <v>44501</v>
      </c>
      <c r="J41" s="9" t="s">
        <v>4</v>
      </c>
      <c r="K41" s="15">
        <f t="shared" si="5"/>
        <v>44742</v>
      </c>
      <c r="L41" s="11">
        <f t="shared" ref="L41:L48" si="7">+(K41-I41+1)/14</f>
        <v>17.285714285714285</v>
      </c>
    </row>
    <row r="42" spans="1:12" x14ac:dyDescent="0.2">
      <c r="B42" s="13">
        <f t="shared" si="4"/>
        <v>44378</v>
      </c>
      <c r="C42" s="27" t="s">
        <v>4</v>
      </c>
      <c r="D42" s="15">
        <f>+B42+183</f>
        <v>44561</v>
      </c>
      <c r="E42" s="11">
        <f t="shared" si="6"/>
        <v>13.142857142857142</v>
      </c>
      <c r="F42" s="34"/>
      <c r="H42" s="9"/>
      <c r="I42" s="13">
        <f>+I41+30</f>
        <v>44531</v>
      </c>
      <c r="J42" s="9" t="s">
        <v>4</v>
      </c>
      <c r="K42" s="15">
        <f t="shared" si="5"/>
        <v>44742</v>
      </c>
      <c r="L42" s="11">
        <f>+(K42-I42+1)/14</f>
        <v>15.142857142857142</v>
      </c>
    </row>
    <row r="43" spans="1:12" x14ac:dyDescent="0.2">
      <c r="B43" s="13">
        <f t="shared" si="4"/>
        <v>44378</v>
      </c>
      <c r="C43" s="27" t="s">
        <v>4</v>
      </c>
      <c r="D43" s="15">
        <f>+B43+214</f>
        <v>44592</v>
      </c>
      <c r="E43" s="11">
        <f t="shared" si="6"/>
        <v>15.357142857142858</v>
      </c>
      <c r="F43" s="34"/>
      <c r="I43" s="13">
        <f>+I42+31</f>
        <v>44562</v>
      </c>
      <c r="J43" s="9" t="s">
        <v>4</v>
      </c>
      <c r="K43" s="15">
        <f t="shared" si="5"/>
        <v>44742</v>
      </c>
      <c r="L43" s="11">
        <f>+(K43-I43+1)/14</f>
        <v>12.928571428571429</v>
      </c>
    </row>
    <row r="44" spans="1:12" x14ac:dyDescent="0.2">
      <c r="B44" s="13">
        <f t="shared" si="4"/>
        <v>44378</v>
      </c>
      <c r="C44" s="27" t="s">
        <v>4</v>
      </c>
      <c r="D44" s="15">
        <f>+B44+242</f>
        <v>44620</v>
      </c>
      <c r="E44" s="11">
        <f t="shared" si="6"/>
        <v>17.357142857142858</v>
      </c>
      <c r="F44" s="34"/>
      <c r="I44" s="13">
        <f>+I43+31</f>
        <v>44593</v>
      </c>
      <c r="J44" s="9" t="s">
        <v>4</v>
      </c>
      <c r="K44" s="15">
        <f t="shared" si="5"/>
        <v>44742</v>
      </c>
      <c r="L44" s="11">
        <f t="shared" si="7"/>
        <v>10.714285714285714</v>
      </c>
    </row>
    <row r="45" spans="1:12" x14ac:dyDescent="0.2">
      <c r="B45" s="13">
        <f t="shared" si="4"/>
        <v>44378</v>
      </c>
      <c r="C45" s="27" t="s">
        <v>4</v>
      </c>
      <c r="D45" s="15">
        <f>+B45+273</f>
        <v>44651</v>
      </c>
      <c r="E45" s="11">
        <f t="shared" si="6"/>
        <v>19.571428571428573</v>
      </c>
      <c r="F45" s="34"/>
      <c r="I45" s="13">
        <f>+I44+28</f>
        <v>44621</v>
      </c>
      <c r="J45" s="9" t="s">
        <v>4</v>
      </c>
      <c r="K45" s="15">
        <f t="shared" si="5"/>
        <v>44742</v>
      </c>
      <c r="L45" s="11">
        <f t="shared" si="7"/>
        <v>8.7142857142857135</v>
      </c>
    </row>
    <row r="46" spans="1:12" x14ac:dyDescent="0.2">
      <c r="B46" s="13">
        <f t="shared" si="4"/>
        <v>44378</v>
      </c>
      <c r="C46" s="27" t="s">
        <v>4</v>
      </c>
      <c r="D46" s="15">
        <f>+B46+303</f>
        <v>44681</v>
      </c>
      <c r="E46" s="11">
        <f t="shared" si="6"/>
        <v>21.714285714285715</v>
      </c>
      <c r="F46" s="34"/>
      <c r="I46" s="13">
        <f>+I45+31</f>
        <v>44652</v>
      </c>
      <c r="J46" s="9" t="s">
        <v>4</v>
      </c>
      <c r="K46" s="15">
        <f t="shared" si="5"/>
        <v>44742</v>
      </c>
      <c r="L46" s="11">
        <f t="shared" si="7"/>
        <v>6.5</v>
      </c>
    </row>
    <row r="47" spans="1:12" x14ac:dyDescent="0.2">
      <c r="B47" s="13">
        <f t="shared" si="4"/>
        <v>44378</v>
      </c>
      <c r="C47" s="27" t="s">
        <v>4</v>
      </c>
      <c r="D47" s="15">
        <f>+B47+334</f>
        <v>44712</v>
      </c>
      <c r="E47" s="11">
        <f t="shared" si="6"/>
        <v>23.928571428571427</v>
      </c>
      <c r="F47" s="34"/>
      <c r="I47" s="13">
        <f>+I46+30</f>
        <v>44682</v>
      </c>
      <c r="J47" s="9" t="s">
        <v>4</v>
      </c>
      <c r="K47" s="15">
        <f t="shared" si="5"/>
        <v>44742</v>
      </c>
      <c r="L47" s="11">
        <f t="shared" si="7"/>
        <v>4.3571428571428568</v>
      </c>
    </row>
    <row r="48" spans="1:12" x14ac:dyDescent="0.2">
      <c r="B48" s="13">
        <f t="shared" si="4"/>
        <v>44378</v>
      </c>
      <c r="C48" s="27" t="s">
        <v>4</v>
      </c>
      <c r="D48" s="15">
        <f>+B48+364</f>
        <v>44742</v>
      </c>
      <c r="E48" s="11">
        <f t="shared" si="6"/>
        <v>26.071428571428573</v>
      </c>
      <c r="F48" s="34"/>
      <c r="I48" s="13">
        <f>+I47+31</f>
        <v>44713</v>
      </c>
      <c r="J48" s="9" t="s">
        <v>4</v>
      </c>
      <c r="K48" s="15">
        <f t="shared" si="5"/>
        <v>44742</v>
      </c>
      <c r="L48" s="11">
        <f t="shared" si="7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E46E-049E-44AD-8FF3-41AFDE32A974}">
  <dimension ref="A1:M49"/>
  <sheetViews>
    <sheetView zoomScale="130" zoomScaleNormal="130" workbookViewId="0">
      <selection activeCell="B13" sqref="B13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1.7109375" bestFit="1" customWidth="1"/>
    <col min="11" max="11" width="10.5703125" bestFit="1" customWidth="1"/>
    <col min="12" max="12" width="9.8554687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44013</v>
      </c>
      <c r="C2" s="9" t="s">
        <v>4</v>
      </c>
      <c r="D2" s="10">
        <f>+B2+3</f>
        <v>44016</v>
      </c>
      <c r="E2" s="11">
        <f>+ROUND((D2+1-B2)/14,6)</f>
        <v>0.28571400000000002</v>
      </c>
      <c r="F2" s="12">
        <v>1</v>
      </c>
      <c r="G2" s="12">
        <v>26</v>
      </c>
      <c r="I2" s="32"/>
      <c r="J2" s="14"/>
      <c r="K2" s="15"/>
    </row>
    <row r="3" spans="1:13" x14ac:dyDescent="0.2">
      <c r="B3" s="16">
        <f t="shared" ref="B3:B27" si="0">1+D2</f>
        <v>44017</v>
      </c>
      <c r="C3" s="17" t="s">
        <v>4</v>
      </c>
      <c r="D3" s="18">
        <f t="shared" ref="D3:D27" si="1">+B3+13</f>
        <v>44030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3" x14ac:dyDescent="0.2">
      <c r="B4" s="8">
        <f t="shared" si="0"/>
        <v>44031</v>
      </c>
      <c r="C4" s="9" t="s">
        <v>4</v>
      </c>
      <c r="D4" s="10">
        <f t="shared" si="1"/>
        <v>44044</v>
      </c>
      <c r="E4" s="11">
        <f>+ROUND((D4+1-B4)/14,6)</f>
        <v>1</v>
      </c>
      <c r="F4" s="12">
        <f t="shared" si="2"/>
        <v>3</v>
      </c>
      <c r="G4" s="12">
        <v>24</v>
      </c>
    </row>
    <row r="5" spans="1:13" x14ac:dyDescent="0.2">
      <c r="B5" s="16">
        <f t="shared" si="0"/>
        <v>44045</v>
      </c>
      <c r="C5" s="17" t="s">
        <v>4</v>
      </c>
      <c r="D5" s="18">
        <f t="shared" si="1"/>
        <v>44058</v>
      </c>
      <c r="E5" s="19">
        <f>+ROUND((D5+1-B5)/14,6)</f>
        <v>1</v>
      </c>
      <c r="F5" s="20">
        <f t="shared" si="2"/>
        <v>4</v>
      </c>
      <c r="G5" s="20">
        <v>23</v>
      </c>
    </row>
    <row r="6" spans="1:13" x14ac:dyDescent="0.2">
      <c r="B6" s="8">
        <f t="shared" si="0"/>
        <v>44059</v>
      </c>
      <c r="C6" s="9" t="s">
        <v>4</v>
      </c>
      <c r="D6" s="10">
        <f t="shared" si="1"/>
        <v>44072</v>
      </c>
      <c r="E6" s="11">
        <f>+ROUND((D6+1-B6)/14,6)</f>
        <v>1</v>
      </c>
      <c r="F6" s="12">
        <f t="shared" si="2"/>
        <v>5</v>
      </c>
      <c r="G6" s="12">
        <v>22</v>
      </c>
    </row>
    <row r="7" spans="1:13" x14ac:dyDescent="0.2">
      <c r="B7" s="16">
        <f t="shared" si="0"/>
        <v>44073</v>
      </c>
      <c r="C7" s="17" t="s">
        <v>4</v>
      </c>
      <c r="D7" s="18">
        <f t="shared" si="1"/>
        <v>44086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3" x14ac:dyDescent="0.2">
      <c r="B8" s="8">
        <f t="shared" si="0"/>
        <v>44087</v>
      </c>
      <c r="C8" s="9" t="s">
        <v>4</v>
      </c>
      <c r="D8" s="10">
        <f t="shared" si="1"/>
        <v>44100</v>
      </c>
      <c r="E8" s="11">
        <f t="shared" si="3"/>
        <v>1</v>
      </c>
      <c r="F8" s="12">
        <f t="shared" si="2"/>
        <v>7</v>
      </c>
      <c r="G8" s="12">
        <v>20</v>
      </c>
    </row>
    <row r="9" spans="1:13" x14ac:dyDescent="0.2">
      <c r="B9" s="16">
        <f t="shared" si="0"/>
        <v>44101</v>
      </c>
      <c r="C9" s="17" t="s">
        <v>4</v>
      </c>
      <c r="D9" s="18">
        <f t="shared" si="1"/>
        <v>44114</v>
      </c>
      <c r="E9" s="19">
        <f t="shared" si="3"/>
        <v>1</v>
      </c>
      <c r="F9" s="20">
        <f t="shared" si="2"/>
        <v>8</v>
      </c>
      <c r="G9" s="20">
        <v>19</v>
      </c>
    </row>
    <row r="10" spans="1:13" x14ac:dyDescent="0.2">
      <c r="B10" s="8">
        <f t="shared" si="0"/>
        <v>44115</v>
      </c>
      <c r="C10" s="9" t="s">
        <v>4</v>
      </c>
      <c r="D10" s="10">
        <f t="shared" si="1"/>
        <v>44128</v>
      </c>
      <c r="E10" s="11">
        <f t="shared" si="3"/>
        <v>1</v>
      </c>
      <c r="F10" s="12">
        <f t="shared" si="2"/>
        <v>9</v>
      </c>
      <c r="G10" s="12">
        <v>18</v>
      </c>
    </row>
    <row r="11" spans="1:13" x14ac:dyDescent="0.2">
      <c r="B11" s="16">
        <f t="shared" si="0"/>
        <v>44129</v>
      </c>
      <c r="C11" s="17" t="s">
        <v>4</v>
      </c>
      <c r="D11" s="18">
        <f t="shared" si="1"/>
        <v>44142</v>
      </c>
      <c r="E11" s="19">
        <f t="shared" si="3"/>
        <v>1</v>
      </c>
      <c r="F11" s="20">
        <f t="shared" si="2"/>
        <v>10</v>
      </c>
      <c r="G11" s="20">
        <v>17</v>
      </c>
    </row>
    <row r="12" spans="1:13" x14ac:dyDescent="0.2">
      <c r="B12" s="8">
        <f t="shared" si="0"/>
        <v>44143</v>
      </c>
      <c r="C12" s="9" t="s">
        <v>4</v>
      </c>
      <c r="D12" s="10">
        <f t="shared" si="1"/>
        <v>44156</v>
      </c>
      <c r="E12" s="11">
        <f t="shared" si="3"/>
        <v>1</v>
      </c>
      <c r="F12" s="12">
        <f t="shared" si="2"/>
        <v>11</v>
      </c>
      <c r="G12" s="12">
        <v>16</v>
      </c>
    </row>
    <row r="13" spans="1:13" x14ac:dyDescent="0.2">
      <c r="B13" s="16">
        <f t="shared" si="0"/>
        <v>44157</v>
      </c>
      <c r="C13" s="17" t="s">
        <v>4</v>
      </c>
      <c r="D13" s="18">
        <f t="shared" si="1"/>
        <v>44170</v>
      </c>
      <c r="E13" s="19">
        <f t="shared" si="3"/>
        <v>1</v>
      </c>
      <c r="F13" s="20">
        <f t="shared" si="2"/>
        <v>12</v>
      </c>
      <c r="G13" s="20">
        <v>15</v>
      </c>
    </row>
    <row r="14" spans="1:13" x14ac:dyDescent="0.2">
      <c r="B14" s="8">
        <f t="shared" si="0"/>
        <v>44171</v>
      </c>
      <c r="C14" s="9" t="s">
        <v>4</v>
      </c>
      <c r="D14" s="10">
        <f t="shared" si="1"/>
        <v>44184</v>
      </c>
      <c r="E14" s="11">
        <f t="shared" si="3"/>
        <v>1</v>
      </c>
      <c r="F14" s="12">
        <f t="shared" si="2"/>
        <v>13</v>
      </c>
      <c r="G14" s="12">
        <v>14</v>
      </c>
    </row>
    <row r="15" spans="1:13" x14ac:dyDescent="0.2">
      <c r="A15" t="s">
        <v>5</v>
      </c>
      <c r="B15" s="16">
        <f>1+D14</f>
        <v>44185</v>
      </c>
      <c r="C15" s="17" t="s">
        <v>4</v>
      </c>
      <c r="D15" s="18">
        <f t="shared" si="1"/>
        <v>44198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44185</v>
      </c>
      <c r="J15" s="9" t="s">
        <v>4</v>
      </c>
      <c r="K15" s="15">
        <f>+I15+11</f>
        <v>44196</v>
      </c>
      <c r="L15">
        <f>ROUND((K15-I15+1)/14,6)</f>
        <v>0.85714299999999999</v>
      </c>
      <c r="M15" s="30"/>
    </row>
    <row r="16" spans="1:13" x14ac:dyDescent="0.2">
      <c r="B16" s="8">
        <f t="shared" si="0"/>
        <v>44199</v>
      </c>
      <c r="C16" s="9" t="s">
        <v>4</v>
      </c>
      <c r="D16" s="10">
        <f>+B16+13</f>
        <v>44212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44197</v>
      </c>
      <c r="J16" s="9" t="s">
        <v>4</v>
      </c>
      <c r="K16" s="15">
        <f>+D15</f>
        <v>44198</v>
      </c>
      <c r="L16" s="31">
        <f>ROUND((K16-I16+1)/14,6)</f>
        <v>0.14285700000000001</v>
      </c>
    </row>
    <row r="17" spans="1:12" x14ac:dyDescent="0.2">
      <c r="B17" s="16">
        <f t="shared" si="0"/>
        <v>44213</v>
      </c>
      <c r="C17" s="17" t="s">
        <v>4</v>
      </c>
      <c r="D17" s="18">
        <f>+B17+13</f>
        <v>44226</v>
      </c>
      <c r="E17" s="19">
        <f t="shared" si="3"/>
        <v>1</v>
      </c>
      <c r="F17" s="20">
        <f t="shared" si="2"/>
        <v>16</v>
      </c>
      <c r="G17" s="20">
        <v>11</v>
      </c>
      <c r="L17" s="11">
        <f>SUM(L15:L16)</f>
        <v>1</v>
      </c>
    </row>
    <row r="18" spans="1:12" x14ac:dyDescent="0.2">
      <c r="B18" s="8">
        <f>1+D17</f>
        <v>44227</v>
      </c>
      <c r="C18" s="9" t="s">
        <v>4</v>
      </c>
      <c r="D18" s="10">
        <f>+B18+13</f>
        <v>44240</v>
      </c>
      <c r="E18" s="11">
        <f>+ROUND((D18+1-B18)/14,4)</f>
        <v>1</v>
      </c>
      <c r="F18" s="12">
        <f>+F17+1</f>
        <v>17</v>
      </c>
      <c r="G18" s="12">
        <v>10</v>
      </c>
    </row>
    <row r="19" spans="1:12" x14ac:dyDescent="0.2">
      <c r="B19" s="16">
        <f>1+D18</f>
        <v>44241</v>
      </c>
      <c r="C19" s="17" t="s">
        <v>4</v>
      </c>
      <c r="D19" s="18">
        <f>+B19+13</f>
        <v>44254</v>
      </c>
      <c r="E19" s="19">
        <f>+ROUND((D19+1-B19)/14,4)</f>
        <v>1</v>
      </c>
      <c r="F19" s="20">
        <f>+F18+1</f>
        <v>18</v>
      </c>
      <c r="G19" s="20">
        <v>9</v>
      </c>
    </row>
    <row r="20" spans="1:12" x14ac:dyDescent="0.2">
      <c r="B20" s="8">
        <f>1+D19</f>
        <v>44255</v>
      </c>
      <c r="C20" s="9" t="s">
        <v>4</v>
      </c>
      <c r="D20" s="10">
        <f t="shared" si="1"/>
        <v>44268</v>
      </c>
      <c r="E20" s="11">
        <f t="shared" si="3"/>
        <v>1</v>
      </c>
      <c r="F20" s="12">
        <f t="shared" si="2"/>
        <v>19</v>
      </c>
      <c r="G20" s="12">
        <v>8</v>
      </c>
    </row>
    <row r="21" spans="1:12" x14ac:dyDescent="0.2">
      <c r="B21" s="16">
        <f t="shared" si="0"/>
        <v>44269</v>
      </c>
      <c r="C21" s="17" t="s">
        <v>4</v>
      </c>
      <c r="D21" s="18">
        <f t="shared" si="1"/>
        <v>44282</v>
      </c>
      <c r="E21" s="19">
        <f t="shared" si="3"/>
        <v>1</v>
      </c>
      <c r="F21" s="20">
        <f t="shared" si="2"/>
        <v>20</v>
      </c>
      <c r="G21" s="20">
        <v>7</v>
      </c>
    </row>
    <row r="22" spans="1:12" x14ac:dyDescent="0.2">
      <c r="B22" s="8">
        <f t="shared" si="0"/>
        <v>44283</v>
      </c>
      <c r="C22" s="9" t="s">
        <v>4</v>
      </c>
      <c r="D22" s="10">
        <f t="shared" si="1"/>
        <v>44296</v>
      </c>
      <c r="E22" s="11">
        <f t="shared" si="3"/>
        <v>1</v>
      </c>
      <c r="F22" s="12">
        <f t="shared" si="2"/>
        <v>21</v>
      </c>
      <c r="G22" s="12">
        <v>6</v>
      </c>
    </row>
    <row r="23" spans="1:12" x14ac:dyDescent="0.2">
      <c r="B23" s="16">
        <f t="shared" si="0"/>
        <v>44297</v>
      </c>
      <c r="C23" s="17" t="s">
        <v>4</v>
      </c>
      <c r="D23" s="18">
        <f t="shared" si="1"/>
        <v>44310</v>
      </c>
      <c r="E23" s="19">
        <f t="shared" si="3"/>
        <v>1</v>
      </c>
      <c r="F23" s="20">
        <f t="shared" si="2"/>
        <v>22</v>
      </c>
      <c r="G23" s="20">
        <v>5</v>
      </c>
    </row>
    <row r="24" spans="1:12" x14ac:dyDescent="0.2">
      <c r="B24" s="8">
        <f t="shared" si="0"/>
        <v>44311</v>
      </c>
      <c r="C24" s="9" t="s">
        <v>4</v>
      </c>
      <c r="D24" s="10">
        <f t="shared" si="1"/>
        <v>44324</v>
      </c>
      <c r="E24" s="11">
        <f t="shared" si="3"/>
        <v>1</v>
      </c>
      <c r="F24" s="12">
        <f t="shared" si="2"/>
        <v>23</v>
      </c>
      <c r="G24" s="12">
        <v>4</v>
      </c>
    </row>
    <row r="25" spans="1:12" x14ac:dyDescent="0.2">
      <c r="B25" s="16">
        <f t="shared" si="0"/>
        <v>44325</v>
      </c>
      <c r="C25" s="17" t="s">
        <v>4</v>
      </c>
      <c r="D25" s="18">
        <f t="shared" si="1"/>
        <v>44338</v>
      </c>
      <c r="E25" s="19">
        <f t="shared" si="3"/>
        <v>1</v>
      </c>
      <c r="F25" s="20">
        <f t="shared" si="2"/>
        <v>24</v>
      </c>
      <c r="G25" s="20">
        <v>3</v>
      </c>
    </row>
    <row r="26" spans="1:12" x14ac:dyDescent="0.2">
      <c r="B26" s="8">
        <f t="shared" si="0"/>
        <v>44339</v>
      </c>
      <c r="C26" s="9" t="s">
        <v>4</v>
      </c>
      <c r="D26" s="10">
        <f t="shared" si="1"/>
        <v>44352</v>
      </c>
      <c r="E26" s="11">
        <f t="shared" si="3"/>
        <v>1</v>
      </c>
      <c r="F26" s="12">
        <f t="shared" si="2"/>
        <v>25</v>
      </c>
      <c r="G26" s="12">
        <v>2</v>
      </c>
    </row>
    <row r="27" spans="1:12" x14ac:dyDescent="0.2">
      <c r="B27" s="16">
        <f t="shared" si="0"/>
        <v>44353</v>
      </c>
      <c r="C27" s="17" t="s">
        <v>4</v>
      </c>
      <c r="D27" s="18">
        <f t="shared" si="1"/>
        <v>44366</v>
      </c>
      <c r="E27" s="19">
        <f t="shared" si="3"/>
        <v>1</v>
      </c>
      <c r="F27" s="20">
        <f t="shared" si="2"/>
        <v>26</v>
      </c>
      <c r="G27" s="20">
        <v>1</v>
      </c>
    </row>
    <row r="28" spans="1:12" x14ac:dyDescent="0.2">
      <c r="B28" s="8">
        <f>1+D27</f>
        <v>44367</v>
      </c>
      <c r="C28" s="9" t="s">
        <v>4</v>
      </c>
      <c r="D28" s="10">
        <v>44377</v>
      </c>
      <c r="E28" s="19">
        <f>+ROUND((D28+1-B28)/14,6)</f>
        <v>0.78571400000000002</v>
      </c>
      <c r="F28" s="12">
        <f t="shared" si="2"/>
        <v>27</v>
      </c>
      <c r="I28" s="13"/>
      <c r="J28" s="14"/>
      <c r="K28" s="13"/>
    </row>
    <row r="29" spans="1:12" ht="13.5" thickBot="1" x14ac:dyDescent="0.25">
      <c r="E29" s="24">
        <f>SUM(E2:E28)</f>
        <v>26.071427999999997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44013</v>
      </c>
      <c r="C33" s="27" t="s">
        <v>4</v>
      </c>
      <c r="D33" s="15">
        <f>+K15</f>
        <v>44196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44197</v>
      </c>
      <c r="C34" s="27" t="s">
        <v>4</v>
      </c>
      <c r="D34" s="15">
        <f>+D28</f>
        <v>44377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44013</v>
      </c>
      <c r="C37" s="27" t="s">
        <v>4</v>
      </c>
      <c r="D37" s="15">
        <f>B37+30</f>
        <v>44043</v>
      </c>
      <c r="E37" s="11">
        <f>+(D37-B37+1)/14</f>
        <v>2.2142857142857144</v>
      </c>
      <c r="F37" s="11"/>
      <c r="H37" s="9"/>
      <c r="I37" s="13">
        <f>+B37</f>
        <v>44013</v>
      </c>
      <c r="J37" s="9" t="s">
        <v>4</v>
      </c>
      <c r="K37" s="15">
        <f>+D48</f>
        <v>44377</v>
      </c>
      <c r="L37" s="11">
        <f>+(K37-I37+1)/14</f>
        <v>26.071428571428573</v>
      </c>
    </row>
    <row r="38" spans="1:12" x14ac:dyDescent="0.2">
      <c r="B38" s="13">
        <f t="shared" ref="B38:B48" si="4">+B37</f>
        <v>44013</v>
      </c>
      <c r="C38" s="27" t="s">
        <v>4</v>
      </c>
      <c r="D38" s="15">
        <f>+B38+61</f>
        <v>44074</v>
      </c>
      <c r="E38" s="11">
        <f>+(D38-B38+1)/14</f>
        <v>4.4285714285714288</v>
      </c>
      <c r="H38" s="9"/>
      <c r="I38" s="13">
        <f>+I37+31</f>
        <v>44044</v>
      </c>
      <c r="J38" s="9" t="s">
        <v>4</v>
      </c>
      <c r="K38" s="15">
        <f t="shared" ref="K38:K48" si="5">+K37</f>
        <v>44377</v>
      </c>
      <c r="L38" s="11">
        <f>+(K38-I38+1)/14</f>
        <v>23.857142857142858</v>
      </c>
    </row>
    <row r="39" spans="1:12" x14ac:dyDescent="0.2">
      <c r="B39" s="13">
        <f t="shared" si="4"/>
        <v>44013</v>
      </c>
      <c r="C39" s="27" t="s">
        <v>4</v>
      </c>
      <c r="D39" s="15">
        <f>+B39+91</f>
        <v>44104</v>
      </c>
      <c r="E39" s="11">
        <f>+(D39-B39+1)/14</f>
        <v>6.5714285714285712</v>
      </c>
      <c r="H39" s="9"/>
      <c r="I39" s="13">
        <f>+I38+31</f>
        <v>44075</v>
      </c>
      <c r="J39" s="9" t="s">
        <v>4</v>
      </c>
      <c r="K39" s="15">
        <f t="shared" si="5"/>
        <v>44377</v>
      </c>
      <c r="L39" s="11">
        <f>+(K39-I39+1)/14</f>
        <v>21.642857142857142</v>
      </c>
    </row>
    <row r="40" spans="1:12" x14ac:dyDescent="0.2">
      <c r="B40" s="13">
        <f t="shared" si="4"/>
        <v>44013</v>
      </c>
      <c r="C40" s="27" t="s">
        <v>4</v>
      </c>
      <c r="D40" s="15">
        <f>+B40+122</f>
        <v>44135</v>
      </c>
      <c r="E40" s="11">
        <f t="shared" ref="E40:E48" si="6">+(D40-B40+1)/14</f>
        <v>8.7857142857142865</v>
      </c>
      <c r="H40" s="9"/>
      <c r="I40" s="13">
        <f>+I39+30</f>
        <v>44105</v>
      </c>
      <c r="J40" s="9" t="s">
        <v>4</v>
      </c>
      <c r="K40" s="15">
        <f t="shared" si="5"/>
        <v>44377</v>
      </c>
      <c r="L40" s="11">
        <f>+(K40-I40+1)/14</f>
        <v>19.5</v>
      </c>
    </row>
    <row r="41" spans="1:12" x14ac:dyDescent="0.2">
      <c r="B41" s="13">
        <f t="shared" si="4"/>
        <v>44013</v>
      </c>
      <c r="C41" s="27" t="s">
        <v>4</v>
      </c>
      <c r="D41" s="15">
        <f>+B41+152</f>
        <v>44165</v>
      </c>
      <c r="E41" s="11">
        <f t="shared" si="6"/>
        <v>10.928571428571429</v>
      </c>
      <c r="H41" s="9"/>
      <c r="I41" s="13">
        <f>+I40+31</f>
        <v>44136</v>
      </c>
      <c r="J41" s="9" t="s">
        <v>4</v>
      </c>
      <c r="K41" s="15">
        <f t="shared" si="5"/>
        <v>44377</v>
      </c>
      <c r="L41" s="11">
        <f t="shared" ref="L41:L48" si="7">+(K41-I41+1)/14</f>
        <v>17.285714285714285</v>
      </c>
    </row>
    <row r="42" spans="1:12" x14ac:dyDescent="0.2">
      <c r="B42" s="13">
        <f t="shared" si="4"/>
        <v>44013</v>
      </c>
      <c r="C42" s="27" t="s">
        <v>4</v>
      </c>
      <c r="D42" s="15">
        <f>+B42+183</f>
        <v>44196</v>
      </c>
      <c r="E42" s="11">
        <f t="shared" si="6"/>
        <v>13.142857142857142</v>
      </c>
      <c r="H42" s="9"/>
      <c r="I42" s="13">
        <f>+I41+30</f>
        <v>44166</v>
      </c>
      <c r="J42" s="9" t="s">
        <v>4</v>
      </c>
      <c r="K42" s="15">
        <f t="shared" si="5"/>
        <v>44377</v>
      </c>
      <c r="L42" s="11">
        <f>+(K42-I42+1)/14</f>
        <v>15.142857142857142</v>
      </c>
    </row>
    <row r="43" spans="1:12" x14ac:dyDescent="0.2">
      <c r="B43" s="13">
        <f t="shared" si="4"/>
        <v>44013</v>
      </c>
      <c r="C43" s="27" t="s">
        <v>4</v>
      </c>
      <c r="D43" s="15">
        <f>+B43+214</f>
        <v>44227</v>
      </c>
      <c r="E43" s="11">
        <f t="shared" si="6"/>
        <v>15.357142857142858</v>
      </c>
      <c r="I43" s="13">
        <f>+I42+31</f>
        <v>44197</v>
      </c>
      <c r="J43" s="9" t="s">
        <v>4</v>
      </c>
      <c r="K43" s="15">
        <f t="shared" si="5"/>
        <v>44377</v>
      </c>
      <c r="L43" s="11">
        <f>+(K43-I43+1)/14</f>
        <v>12.928571428571429</v>
      </c>
    </row>
    <row r="44" spans="1:12" x14ac:dyDescent="0.2">
      <c r="B44" s="13">
        <f t="shared" si="4"/>
        <v>44013</v>
      </c>
      <c r="C44" s="27" t="s">
        <v>4</v>
      </c>
      <c r="D44" s="15">
        <f>+B44+242</f>
        <v>44255</v>
      </c>
      <c r="E44" s="11">
        <f t="shared" si="6"/>
        <v>17.357142857142858</v>
      </c>
      <c r="I44" s="13">
        <f>+I43+31</f>
        <v>44228</v>
      </c>
      <c r="J44" s="9" t="s">
        <v>4</v>
      </c>
      <c r="K44" s="15">
        <f t="shared" si="5"/>
        <v>44377</v>
      </c>
      <c r="L44" s="11">
        <f t="shared" si="7"/>
        <v>10.714285714285714</v>
      </c>
    </row>
    <row r="45" spans="1:12" x14ac:dyDescent="0.2">
      <c r="B45" s="13">
        <f t="shared" si="4"/>
        <v>44013</v>
      </c>
      <c r="C45" s="27" t="s">
        <v>4</v>
      </c>
      <c r="D45" s="15">
        <f>+B45+273</f>
        <v>44286</v>
      </c>
      <c r="E45" s="11">
        <f t="shared" si="6"/>
        <v>19.571428571428573</v>
      </c>
      <c r="I45" s="13">
        <f>+I44+28</f>
        <v>44256</v>
      </c>
      <c r="J45" s="9" t="s">
        <v>4</v>
      </c>
      <c r="K45" s="15">
        <f t="shared" si="5"/>
        <v>44377</v>
      </c>
      <c r="L45" s="11">
        <f t="shared" si="7"/>
        <v>8.7142857142857135</v>
      </c>
    </row>
    <row r="46" spans="1:12" x14ac:dyDescent="0.2">
      <c r="B46" s="13">
        <f t="shared" si="4"/>
        <v>44013</v>
      </c>
      <c r="C46" s="27" t="s">
        <v>4</v>
      </c>
      <c r="D46" s="15">
        <f>+B46+303</f>
        <v>44316</v>
      </c>
      <c r="E46" s="11">
        <f t="shared" si="6"/>
        <v>21.714285714285715</v>
      </c>
      <c r="I46" s="13">
        <f>+I45+31</f>
        <v>44287</v>
      </c>
      <c r="J46" s="9" t="s">
        <v>4</v>
      </c>
      <c r="K46" s="15">
        <f t="shared" si="5"/>
        <v>44377</v>
      </c>
      <c r="L46" s="11">
        <f t="shared" si="7"/>
        <v>6.5</v>
      </c>
    </row>
    <row r="47" spans="1:12" x14ac:dyDescent="0.2">
      <c r="B47" s="13">
        <f t="shared" si="4"/>
        <v>44013</v>
      </c>
      <c r="C47" s="27" t="s">
        <v>4</v>
      </c>
      <c r="D47" s="15">
        <f>+B47+334</f>
        <v>44347</v>
      </c>
      <c r="E47" s="11">
        <f t="shared" si="6"/>
        <v>23.928571428571427</v>
      </c>
      <c r="I47" s="13">
        <f>+I46+30</f>
        <v>44317</v>
      </c>
      <c r="J47" s="9" t="s">
        <v>4</v>
      </c>
      <c r="K47" s="15">
        <f t="shared" si="5"/>
        <v>44377</v>
      </c>
      <c r="L47" s="11">
        <f t="shared" si="7"/>
        <v>4.3571428571428568</v>
      </c>
    </row>
    <row r="48" spans="1:12" x14ac:dyDescent="0.2">
      <c r="B48" s="13">
        <f t="shared" si="4"/>
        <v>44013</v>
      </c>
      <c r="C48" s="27" t="s">
        <v>4</v>
      </c>
      <c r="D48" s="15">
        <f>+B48+364</f>
        <v>44377</v>
      </c>
      <c r="E48" s="11">
        <f t="shared" si="6"/>
        <v>26.071428571428573</v>
      </c>
      <c r="I48" s="13">
        <f>+I47+31</f>
        <v>44348</v>
      </c>
      <c r="J48" s="9" t="s">
        <v>4</v>
      </c>
      <c r="K48" s="15">
        <f t="shared" si="5"/>
        <v>44377</v>
      </c>
      <c r="L48" s="11">
        <f t="shared" si="7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4FA8-7CB8-4152-AD99-D4D840D93168}">
  <dimension ref="A1:M49"/>
  <sheetViews>
    <sheetView topLeftCell="B22" zoomScale="190" zoomScaleNormal="190" workbookViewId="0">
      <selection activeCell="E28" sqref="E28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1.7109375" bestFit="1" customWidth="1"/>
    <col min="11" max="11" width="10.5703125" bestFit="1" customWidth="1"/>
    <col min="12" max="12" width="9.8554687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43647</v>
      </c>
      <c r="C2" s="9" t="s">
        <v>4</v>
      </c>
      <c r="D2" s="10">
        <f>+B2+5</f>
        <v>43652</v>
      </c>
      <c r="E2" s="11">
        <f>+ROUND((D2+1-B2)/14,6)</f>
        <v>0.42857099999999998</v>
      </c>
      <c r="F2" s="12">
        <v>1</v>
      </c>
      <c r="G2" s="12">
        <v>26</v>
      </c>
      <c r="I2" s="29"/>
      <c r="J2" s="14"/>
      <c r="K2" s="15"/>
    </row>
    <row r="3" spans="1:13" x14ac:dyDescent="0.2">
      <c r="B3" s="16">
        <f t="shared" ref="B3:B27" si="0">1+D2</f>
        <v>43653</v>
      </c>
      <c r="C3" s="17" t="s">
        <v>4</v>
      </c>
      <c r="D3" s="18">
        <f t="shared" ref="D3:D27" si="1">+B3+13</f>
        <v>43666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3" x14ac:dyDescent="0.2">
      <c r="B4" s="8">
        <f t="shared" si="0"/>
        <v>43667</v>
      </c>
      <c r="C4" s="9" t="s">
        <v>4</v>
      </c>
      <c r="D4" s="10">
        <f t="shared" si="1"/>
        <v>43680</v>
      </c>
      <c r="E4" s="11">
        <f>+ROUND((D4+1-B4)/14,6)</f>
        <v>1</v>
      </c>
      <c r="F4" s="12">
        <f t="shared" si="2"/>
        <v>3</v>
      </c>
      <c r="G4" s="12">
        <v>24</v>
      </c>
    </row>
    <row r="5" spans="1:13" x14ac:dyDescent="0.2">
      <c r="B5" s="16">
        <f t="shared" si="0"/>
        <v>43681</v>
      </c>
      <c r="C5" s="17" t="s">
        <v>4</v>
      </c>
      <c r="D5" s="18">
        <f t="shared" si="1"/>
        <v>43694</v>
      </c>
      <c r="E5" s="19">
        <f>+ROUND((D5+1-B5)/14,6)</f>
        <v>1</v>
      </c>
      <c r="F5" s="20">
        <f t="shared" si="2"/>
        <v>4</v>
      </c>
      <c r="G5" s="20">
        <v>23</v>
      </c>
    </row>
    <row r="6" spans="1:13" x14ac:dyDescent="0.2">
      <c r="B6" s="8">
        <f t="shared" si="0"/>
        <v>43695</v>
      </c>
      <c r="C6" s="9" t="s">
        <v>4</v>
      </c>
      <c r="D6" s="10">
        <f t="shared" si="1"/>
        <v>43708</v>
      </c>
      <c r="E6" s="11">
        <f>+ROUND((D6+1-B6)/14,6)</f>
        <v>1</v>
      </c>
      <c r="F6" s="12">
        <f t="shared" si="2"/>
        <v>5</v>
      </c>
      <c r="G6" s="12">
        <v>22</v>
      </c>
    </row>
    <row r="7" spans="1:13" x14ac:dyDescent="0.2">
      <c r="B7" s="16">
        <f t="shared" si="0"/>
        <v>43709</v>
      </c>
      <c r="C7" s="17" t="s">
        <v>4</v>
      </c>
      <c r="D7" s="18">
        <f t="shared" si="1"/>
        <v>43722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3" x14ac:dyDescent="0.2">
      <c r="B8" s="8">
        <f t="shared" si="0"/>
        <v>43723</v>
      </c>
      <c r="C8" s="9" t="s">
        <v>4</v>
      </c>
      <c r="D8" s="10">
        <f t="shared" si="1"/>
        <v>43736</v>
      </c>
      <c r="E8" s="11">
        <f t="shared" si="3"/>
        <v>1</v>
      </c>
      <c r="F8" s="12">
        <f t="shared" si="2"/>
        <v>7</v>
      </c>
      <c r="G8" s="12">
        <v>20</v>
      </c>
    </row>
    <row r="9" spans="1:13" x14ac:dyDescent="0.2">
      <c r="B9" s="16">
        <f t="shared" si="0"/>
        <v>43737</v>
      </c>
      <c r="C9" s="17" t="s">
        <v>4</v>
      </c>
      <c r="D9" s="18">
        <f t="shared" si="1"/>
        <v>43750</v>
      </c>
      <c r="E9" s="19">
        <f t="shared" si="3"/>
        <v>1</v>
      </c>
      <c r="F9" s="20">
        <f t="shared" si="2"/>
        <v>8</v>
      </c>
      <c r="G9" s="20">
        <v>19</v>
      </c>
    </row>
    <row r="10" spans="1:13" x14ac:dyDescent="0.2">
      <c r="B10" s="8">
        <f t="shared" si="0"/>
        <v>43751</v>
      </c>
      <c r="C10" s="9" t="s">
        <v>4</v>
      </c>
      <c r="D10" s="10">
        <f t="shared" si="1"/>
        <v>43764</v>
      </c>
      <c r="E10" s="11">
        <f t="shared" si="3"/>
        <v>1</v>
      </c>
      <c r="F10" s="12">
        <f t="shared" si="2"/>
        <v>9</v>
      </c>
      <c r="G10" s="12">
        <v>18</v>
      </c>
    </row>
    <row r="11" spans="1:13" x14ac:dyDescent="0.2">
      <c r="B11" s="16">
        <f t="shared" si="0"/>
        <v>43765</v>
      </c>
      <c r="C11" s="17" t="s">
        <v>4</v>
      </c>
      <c r="D11" s="18">
        <f t="shared" si="1"/>
        <v>43778</v>
      </c>
      <c r="E11" s="19">
        <f t="shared" si="3"/>
        <v>1</v>
      </c>
      <c r="F11" s="20">
        <f t="shared" si="2"/>
        <v>10</v>
      </c>
      <c r="G11" s="20">
        <v>17</v>
      </c>
    </row>
    <row r="12" spans="1:13" x14ac:dyDescent="0.2">
      <c r="B12" s="8">
        <f t="shared" si="0"/>
        <v>43779</v>
      </c>
      <c r="C12" s="9" t="s">
        <v>4</v>
      </c>
      <c r="D12" s="10">
        <f t="shared" si="1"/>
        <v>43792</v>
      </c>
      <c r="E12" s="11">
        <f t="shared" si="3"/>
        <v>1</v>
      </c>
      <c r="F12" s="12">
        <f t="shared" si="2"/>
        <v>11</v>
      </c>
      <c r="G12" s="12">
        <v>16</v>
      </c>
    </row>
    <row r="13" spans="1:13" x14ac:dyDescent="0.2">
      <c r="B13" s="16">
        <f t="shared" si="0"/>
        <v>43793</v>
      </c>
      <c r="C13" s="17" t="s">
        <v>4</v>
      </c>
      <c r="D13" s="18">
        <f t="shared" si="1"/>
        <v>43806</v>
      </c>
      <c r="E13" s="19">
        <f t="shared" si="3"/>
        <v>1</v>
      </c>
      <c r="F13" s="20">
        <f t="shared" si="2"/>
        <v>12</v>
      </c>
      <c r="G13" s="20">
        <v>15</v>
      </c>
    </row>
    <row r="14" spans="1:13" x14ac:dyDescent="0.2">
      <c r="B14" s="8">
        <f t="shared" si="0"/>
        <v>43807</v>
      </c>
      <c r="C14" s="9" t="s">
        <v>4</v>
      </c>
      <c r="D14" s="10">
        <f t="shared" si="1"/>
        <v>43820</v>
      </c>
      <c r="E14" s="11">
        <f t="shared" si="3"/>
        <v>1</v>
      </c>
      <c r="F14" s="12">
        <f t="shared" si="2"/>
        <v>13</v>
      </c>
      <c r="G14" s="12">
        <v>14</v>
      </c>
    </row>
    <row r="15" spans="1:13" x14ac:dyDescent="0.2">
      <c r="A15" t="s">
        <v>5</v>
      </c>
      <c r="B15" s="16">
        <f>1+D14</f>
        <v>43821</v>
      </c>
      <c r="C15" s="17" t="s">
        <v>4</v>
      </c>
      <c r="D15" s="18">
        <f t="shared" si="1"/>
        <v>43834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43821</v>
      </c>
      <c r="J15" s="9" t="s">
        <v>4</v>
      </c>
      <c r="K15" s="15">
        <f>+I15+9</f>
        <v>43830</v>
      </c>
      <c r="L15">
        <f>ROUND((K15-I15+1)/14,6)</f>
        <v>0.71428599999999998</v>
      </c>
      <c r="M15" s="30"/>
    </row>
    <row r="16" spans="1:13" x14ac:dyDescent="0.2">
      <c r="B16" s="8">
        <f t="shared" si="0"/>
        <v>43835</v>
      </c>
      <c r="C16" s="9" t="s">
        <v>4</v>
      </c>
      <c r="D16" s="10">
        <f>+B16+13</f>
        <v>43848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43831</v>
      </c>
      <c r="J16" s="9" t="s">
        <v>4</v>
      </c>
      <c r="K16" s="15">
        <f>+D15</f>
        <v>43834</v>
      </c>
      <c r="L16" s="31">
        <f>ROUND((K16-I16+1)/14,6)</f>
        <v>0.28571400000000002</v>
      </c>
    </row>
    <row r="17" spans="1:12" x14ac:dyDescent="0.2">
      <c r="B17" s="16">
        <f t="shared" si="0"/>
        <v>43849</v>
      </c>
      <c r="C17" s="17" t="s">
        <v>4</v>
      </c>
      <c r="D17" s="18">
        <f>+B17+13</f>
        <v>43862</v>
      </c>
      <c r="E17" s="19">
        <f t="shared" si="3"/>
        <v>1</v>
      </c>
      <c r="F17" s="20">
        <f t="shared" si="2"/>
        <v>16</v>
      </c>
      <c r="G17" s="20">
        <v>11</v>
      </c>
      <c r="L17" s="11">
        <f>SUM(L15:L16)</f>
        <v>1</v>
      </c>
    </row>
    <row r="18" spans="1:12" x14ac:dyDescent="0.2">
      <c r="B18" s="8">
        <f>1+D17</f>
        <v>43863</v>
      </c>
      <c r="C18" s="9" t="s">
        <v>4</v>
      </c>
      <c r="D18" s="10">
        <f>+B18+13</f>
        <v>43876</v>
      </c>
      <c r="E18" s="11">
        <f>+ROUND((D18+1-B18)/14,4)</f>
        <v>1</v>
      </c>
      <c r="F18" s="12">
        <f>+F17+1</f>
        <v>17</v>
      </c>
      <c r="G18" s="12">
        <v>10</v>
      </c>
    </row>
    <row r="19" spans="1:12" x14ac:dyDescent="0.2">
      <c r="B19" s="16">
        <f>1+D18</f>
        <v>43877</v>
      </c>
      <c r="C19" s="17" t="s">
        <v>4</v>
      </c>
      <c r="D19" s="18">
        <f>+B19+13</f>
        <v>43890</v>
      </c>
      <c r="E19" s="19">
        <f>+ROUND((D19+1-B19)/14,4)</f>
        <v>1</v>
      </c>
      <c r="F19" s="20">
        <f>+F18+1</f>
        <v>18</v>
      </c>
      <c r="G19" s="20">
        <v>9</v>
      </c>
    </row>
    <row r="20" spans="1:12" x14ac:dyDescent="0.2">
      <c r="B20" s="8">
        <f>1+D19</f>
        <v>43891</v>
      </c>
      <c r="C20" s="9" t="s">
        <v>4</v>
      </c>
      <c r="D20" s="10">
        <f t="shared" si="1"/>
        <v>43904</v>
      </c>
      <c r="E20" s="11">
        <f t="shared" si="3"/>
        <v>1</v>
      </c>
      <c r="F20" s="12">
        <f t="shared" si="2"/>
        <v>19</v>
      </c>
      <c r="G20" s="12">
        <v>8</v>
      </c>
    </row>
    <row r="21" spans="1:12" x14ac:dyDescent="0.2">
      <c r="B21" s="16">
        <f t="shared" si="0"/>
        <v>43905</v>
      </c>
      <c r="C21" s="17" t="s">
        <v>4</v>
      </c>
      <c r="D21" s="18">
        <f t="shared" si="1"/>
        <v>43918</v>
      </c>
      <c r="E21" s="19">
        <f t="shared" si="3"/>
        <v>1</v>
      </c>
      <c r="F21" s="20">
        <f t="shared" si="2"/>
        <v>20</v>
      </c>
      <c r="G21" s="20">
        <v>7</v>
      </c>
    </row>
    <row r="22" spans="1:12" x14ac:dyDescent="0.2">
      <c r="B22" s="8">
        <f t="shared" si="0"/>
        <v>43919</v>
      </c>
      <c r="C22" s="9" t="s">
        <v>4</v>
      </c>
      <c r="D22" s="10">
        <f t="shared" si="1"/>
        <v>43932</v>
      </c>
      <c r="E22" s="11">
        <f t="shared" si="3"/>
        <v>1</v>
      </c>
      <c r="F22" s="12">
        <f t="shared" si="2"/>
        <v>21</v>
      </c>
      <c r="G22" s="12">
        <v>6</v>
      </c>
    </row>
    <row r="23" spans="1:12" x14ac:dyDescent="0.2">
      <c r="B23" s="16">
        <f t="shared" si="0"/>
        <v>43933</v>
      </c>
      <c r="C23" s="17" t="s">
        <v>4</v>
      </c>
      <c r="D23" s="18">
        <f t="shared" si="1"/>
        <v>43946</v>
      </c>
      <c r="E23" s="19">
        <f t="shared" si="3"/>
        <v>1</v>
      </c>
      <c r="F23" s="20">
        <f t="shared" si="2"/>
        <v>22</v>
      </c>
      <c r="G23" s="20">
        <v>5</v>
      </c>
    </row>
    <row r="24" spans="1:12" x14ac:dyDescent="0.2">
      <c r="B24" s="8">
        <f t="shared" si="0"/>
        <v>43947</v>
      </c>
      <c r="C24" s="9" t="s">
        <v>4</v>
      </c>
      <c r="D24" s="10">
        <f t="shared" si="1"/>
        <v>43960</v>
      </c>
      <c r="E24" s="11">
        <f t="shared" si="3"/>
        <v>1</v>
      </c>
      <c r="F24" s="12">
        <f t="shared" si="2"/>
        <v>23</v>
      </c>
      <c r="G24" s="12">
        <v>4</v>
      </c>
    </row>
    <row r="25" spans="1:12" x14ac:dyDescent="0.2">
      <c r="B25" s="16">
        <f t="shared" si="0"/>
        <v>43961</v>
      </c>
      <c r="C25" s="17" t="s">
        <v>4</v>
      </c>
      <c r="D25" s="18">
        <f t="shared" si="1"/>
        <v>43974</v>
      </c>
      <c r="E25" s="19">
        <f t="shared" si="3"/>
        <v>1</v>
      </c>
      <c r="F25" s="20">
        <f t="shared" si="2"/>
        <v>24</v>
      </c>
      <c r="G25" s="20">
        <v>3</v>
      </c>
    </row>
    <row r="26" spans="1:12" x14ac:dyDescent="0.2">
      <c r="B26" s="8">
        <f t="shared" si="0"/>
        <v>43975</v>
      </c>
      <c r="C26" s="9" t="s">
        <v>4</v>
      </c>
      <c r="D26" s="10">
        <f t="shared" si="1"/>
        <v>43988</v>
      </c>
      <c r="E26" s="11">
        <f t="shared" si="3"/>
        <v>1</v>
      </c>
      <c r="F26" s="12">
        <f t="shared" si="2"/>
        <v>25</v>
      </c>
      <c r="G26" s="12">
        <v>2</v>
      </c>
    </row>
    <row r="27" spans="1:12" x14ac:dyDescent="0.2">
      <c r="B27" s="16">
        <f t="shared" si="0"/>
        <v>43989</v>
      </c>
      <c r="C27" s="17" t="s">
        <v>4</v>
      </c>
      <c r="D27" s="18">
        <f t="shared" si="1"/>
        <v>44002</v>
      </c>
      <c r="E27" s="19">
        <f t="shared" si="3"/>
        <v>1</v>
      </c>
      <c r="F27" s="20">
        <f t="shared" si="2"/>
        <v>26</v>
      </c>
      <c r="G27" s="20">
        <v>1</v>
      </c>
    </row>
    <row r="28" spans="1:12" x14ac:dyDescent="0.2">
      <c r="B28" s="8">
        <f>1+D27</f>
        <v>44003</v>
      </c>
      <c r="C28" s="9" t="s">
        <v>4</v>
      </c>
      <c r="D28" s="10">
        <v>44012</v>
      </c>
      <c r="E28" s="19">
        <f>+ROUND((D28+1-B28)/14,6)</f>
        <v>0.71428599999999998</v>
      </c>
      <c r="F28" s="12">
        <f t="shared" si="2"/>
        <v>27</v>
      </c>
      <c r="I28" s="13"/>
      <c r="J28" s="14"/>
      <c r="K28" s="13"/>
    </row>
    <row r="29" spans="1:12" ht="13.5" thickBot="1" x14ac:dyDescent="0.25">
      <c r="E29" s="24">
        <f>SUM(E2:E28)</f>
        <v>26.142856999999999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43647</v>
      </c>
      <c r="C33" s="27" t="s">
        <v>4</v>
      </c>
      <c r="D33" s="15">
        <f>+K15</f>
        <v>43830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43831</v>
      </c>
      <c r="C34" s="27" t="s">
        <v>4</v>
      </c>
      <c r="D34" s="15">
        <f>+D28</f>
        <v>44012</v>
      </c>
      <c r="E34" s="11">
        <f>+(D34-B34+1)/14</f>
        <v>13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26.142857142857142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43647</v>
      </c>
      <c r="C37" s="27" t="s">
        <v>4</v>
      </c>
      <c r="D37" s="15">
        <f>B37+30</f>
        <v>43677</v>
      </c>
      <c r="E37" s="11">
        <f>+(D37-B37+1)/14</f>
        <v>2.2142857142857144</v>
      </c>
      <c r="H37" s="9"/>
      <c r="I37" s="13">
        <f>+B37</f>
        <v>43647</v>
      </c>
      <c r="J37" s="9" t="s">
        <v>4</v>
      </c>
      <c r="K37" s="15">
        <f>+D48</f>
        <v>44012</v>
      </c>
      <c r="L37" s="11">
        <f>+(K37-I37+1)/14</f>
        <v>26.142857142857142</v>
      </c>
    </row>
    <row r="38" spans="1:12" x14ac:dyDescent="0.2">
      <c r="B38" s="13">
        <f t="shared" ref="B38:B48" si="4">+B37</f>
        <v>43647</v>
      </c>
      <c r="C38" s="27" t="s">
        <v>4</v>
      </c>
      <c r="D38" s="15">
        <f>+B38+61</f>
        <v>43708</v>
      </c>
      <c r="E38" s="11">
        <f>+(D38-B38+1)/14</f>
        <v>4.4285714285714288</v>
      </c>
      <c r="H38" s="9"/>
      <c r="I38" s="13">
        <f>+I37+31</f>
        <v>43678</v>
      </c>
      <c r="J38" s="9" t="s">
        <v>4</v>
      </c>
      <c r="K38" s="15">
        <f t="shared" ref="K38:K48" si="5">+K37</f>
        <v>44012</v>
      </c>
      <c r="L38" s="11">
        <f>+(K38-I38+1)/14</f>
        <v>23.928571428571427</v>
      </c>
    </row>
    <row r="39" spans="1:12" x14ac:dyDescent="0.2">
      <c r="B39" s="13">
        <f t="shared" si="4"/>
        <v>43647</v>
      </c>
      <c r="C39" s="27" t="s">
        <v>4</v>
      </c>
      <c r="D39" s="15">
        <f>+B39+91</f>
        <v>43738</v>
      </c>
      <c r="E39" s="11">
        <f>+(D39-B39+1)/14</f>
        <v>6.5714285714285712</v>
      </c>
      <c r="H39" s="9"/>
      <c r="I39" s="13">
        <f>+I38+31</f>
        <v>43709</v>
      </c>
      <c r="J39" s="9" t="s">
        <v>4</v>
      </c>
      <c r="K39" s="15">
        <f t="shared" si="5"/>
        <v>44012</v>
      </c>
      <c r="L39" s="11">
        <f>+(K39-I39+1)/14</f>
        <v>21.714285714285715</v>
      </c>
    </row>
    <row r="40" spans="1:12" x14ac:dyDescent="0.2">
      <c r="B40" s="13">
        <f t="shared" si="4"/>
        <v>43647</v>
      </c>
      <c r="C40" s="27" t="s">
        <v>4</v>
      </c>
      <c r="D40" s="15">
        <f>+B40+122</f>
        <v>43769</v>
      </c>
      <c r="E40" s="11">
        <f t="shared" ref="E40:E48" si="6">+(D40-B40+1)/14</f>
        <v>8.7857142857142865</v>
      </c>
      <c r="H40" s="9"/>
      <c r="I40" s="13">
        <f>+I39+30</f>
        <v>43739</v>
      </c>
      <c r="J40" s="9" t="s">
        <v>4</v>
      </c>
      <c r="K40" s="15">
        <f t="shared" si="5"/>
        <v>44012</v>
      </c>
      <c r="L40" s="11">
        <f>+(K40-I40+1)/14</f>
        <v>19.571428571428573</v>
      </c>
    </row>
    <row r="41" spans="1:12" x14ac:dyDescent="0.2">
      <c r="B41" s="13">
        <f t="shared" si="4"/>
        <v>43647</v>
      </c>
      <c r="C41" s="27" t="s">
        <v>4</v>
      </c>
      <c r="D41" s="15">
        <f>+B41+152</f>
        <v>43799</v>
      </c>
      <c r="E41" s="11">
        <f t="shared" si="6"/>
        <v>10.928571428571429</v>
      </c>
      <c r="H41" s="9"/>
      <c r="I41" s="13">
        <f>+I40+31</f>
        <v>43770</v>
      </c>
      <c r="J41" s="9" t="s">
        <v>4</v>
      </c>
      <c r="K41" s="15">
        <f t="shared" si="5"/>
        <v>44012</v>
      </c>
      <c r="L41" s="11">
        <f t="shared" ref="L41:L48" si="7">+(K41-I41+1)/14</f>
        <v>17.357142857142858</v>
      </c>
    </row>
    <row r="42" spans="1:12" x14ac:dyDescent="0.2">
      <c r="B42" s="13">
        <f t="shared" si="4"/>
        <v>43647</v>
      </c>
      <c r="C42" s="27" t="s">
        <v>4</v>
      </c>
      <c r="D42" s="15">
        <f>+B42+183</f>
        <v>43830</v>
      </c>
      <c r="E42" s="11">
        <f t="shared" si="6"/>
        <v>13.142857142857142</v>
      </c>
      <c r="H42" s="9"/>
      <c r="I42" s="13">
        <f>+I41+30</f>
        <v>43800</v>
      </c>
      <c r="J42" s="9" t="s">
        <v>4</v>
      </c>
      <c r="K42" s="15">
        <f t="shared" si="5"/>
        <v>44012</v>
      </c>
      <c r="L42" s="11">
        <f>+(K42-I42+1)/14</f>
        <v>15.214285714285714</v>
      </c>
    </row>
    <row r="43" spans="1:12" x14ac:dyDescent="0.2">
      <c r="B43" s="13">
        <f t="shared" si="4"/>
        <v>43647</v>
      </c>
      <c r="C43" s="27" t="s">
        <v>4</v>
      </c>
      <c r="D43" s="15">
        <f>+B43+214</f>
        <v>43861</v>
      </c>
      <c r="E43" s="11">
        <f t="shared" si="6"/>
        <v>15.357142857142858</v>
      </c>
      <c r="I43" s="13">
        <f>+I42+31</f>
        <v>43831</v>
      </c>
      <c r="J43" s="9" t="s">
        <v>4</v>
      </c>
      <c r="K43" s="15">
        <f t="shared" si="5"/>
        <v>44012</v>
      </c>
      <c r="L43" s="11">
        <f>+(K43-I43+1)/14</f>
        <v>13</v>
      </c>
    </row>
    <row r="44" spans="1:12" x14ac:dyDescent="0.2">
      <c r="B44" s="13">
        <f t="shared" si="4"/>
        <v>43647</v>
      </c>
      <c r="C44" s="27" t="s">
        <v>4</v>
      </c>
      <c r="D44" s="15">
        <f>+B44+243</f>
        <v>43890</v>
      </c>
      <c r="E44" s="11">
        <f t="shared" si="6"/>
        <v>17.428571428571427</v>
      </c>
      <c r="I44" s="13">
        <f>+I43+31</f>
        <v>43862</v>
      </c>
      <c r="J44" s="9" t="s">
        <v>4</v>
      </c>
      <c r="K44" s="15">
        <f t="shared" si="5"/>
        <v>44012</v>
      </c>
      <c r="L44" s="11">
        <f t="shared" si="7"/>
        <v>10.785714285714286</v>
      </c>
    </row>
    <row r="45" spans="1:12" x14ac:dyDescent="0.2">
      <c r="B45" s="13">
        <f t="shared" si="4"/>
        <v>43647</v>
      </c>
      <c r="C45" s="27" t="s">
        <v>4</v>
      </c>
      <c r="D45" s="15">
        <f>+B45+274</f>
        <v>43921</v>
      </c>
      <c r="E45" s="11">
        <f t="shared" si="6"/>
        <v>19.642857142857142</v>
      </c>
      <c r="I45" s="13">
        <f>+I44+28</f>
        <v>43890</v>
      </c>
      <c r="J45" s="9" t="s">
        <v>4</v>
      </c>
      <c r="K45" s="15">
        <f t="shared" si="5"/>
        <v>44012</v>
      </c>
      <c r="L45" s="11">
        <f t="shared" si="7"/>
        <v>8.7857142857142865</v>
      </c>
    </row>
    <row r="46" spans="1:12" x14ac:dyDescent="0.2">
      <c r="B46" s="13">
        <f t="shared" si="4"/>
        <v>43647</v>
      </c>
      <c r="C46" s="27" t="s">
        <v>4</v>
      </c>
      <c r="D46" s="15">
        <f>+B46+304</f>
        <v>43951</v>
      </c>
      <c r="E46" s="11">
        <f t="shared" si="6"/>
        <v>21.785714285714285</v>
      </c>
      <c r="I46" s="13">
        <f>+I45+31</f>
        <v>43921</v>
      </c>
      <c r="J46" s="9" t="s">
        <v>4</v>
      </c>
      <c r="K46" s="15">
        <f t="shared" si="5"/>
        <v>44012</v>
      </c>
      <c r="L46" s="11">
        <f t="shared" si="7"/>
        <v>6.5714285714285712</v>
      </c>
    </row>
    <row r="47" spans="1:12" x14ac:dyDescent="0.2">
      <c r="B47" s="13">
        <f t="shared" si="4"/>
        <v>43647</v>
      </c>
      <c r="C47" s="27" t="s">
        <v>4</v>
      </c>
      <c r="D47" s="15">
        <f>+B47+335</f>
        <v>43982</v>
      </c>
      <c r="E47" s="11">
        <f t="shared" si="6"/>
        <v>24</v>
      </c>
      <c r="I47" s="13">
        <f>+I46+30</f>
        <v>43951</v>
      </c>
      <c r="J47" s="9" t="s">
        <v>4</v>
      </c>
      <c r="K47" s="15">
        <f t="shared" si="5"/>
        <v>44012</v>
      </c>
      <c r="L47" s="11">
        <f t="shared" si="7"/>
        <v>4.4285714285714288</v>
      </c>
    </row>
    <row r="48" spans="1:12" x14ac:dyDescent="0.2">
      <c r="B48" s="13">
        <f t="shared" si="4"/>
        <v>43647</v>
      </c>
      <c r="C48" s="27" t="s">
        <v>4</v>
      </c>
      <c r="D48" s="15">
        <f>+B48+365</f>
        <v>44012</v>
      </c>
      <c r="E48" s="11">
        <f t="shared" si="6"/>
        <v>26.142857142857142</v>
      </c>
      <c r="I48" s="13">
        <f>+I47+31</f>
        <v>43982</v>
      </c>
      <c r="J48" s="9" t="s">
        <v>4</v>
      </c>
      <c r="K48" s="15">
        <f t="shared" si="5"/>
        <v>44012</v>
      </c>
      <c r="L48" s="11">
        <f t="shared" si="7"/>
        <v>2.2142857142857144</v>
      </c>
    </row>
    <row r="49" spans="12:12" x14ac:dyDescent="0.2">
      <c r="L49" s="1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6562D-7D9C-47DC-BD0A-296E11A9B931}">
  <dimension ref="A1:M49"/>
  <sheetViews>
    <sheetView zoomScale="190" zoomScaleNormal="190" workbookViewId="0">
      <selection activeCell="I1" sqref="I1"/>
    </sheetView>
  </sheetViews>
  <sheetFormatPr defaultRowHeight="12.75" x14ac:dyDescent="0.2"/>
  <cols>
    <col min="1" max="1" width="4" customWidth="1"/>
    <col min="2" max="2" width="10.85546875" bestFit="1" customWidth="1"/>
    <col min="3" max="3" width="1.7109375" style="22" bestFit="1" customWidth="1"/>
    <col min="4" max="4" width="10.85546875" style="23" bestFit="1" customWidth="1"/>
    <col min="5" max="5" width="11.5703125" bestFit="1" customWidth="1"/>
    <col min="6" max="6" width="9.140625" style="12" customWidth="1"/>
    <col min="7" max="7" width="3" style="12" bestFit="1" customWidth="1"/>
    <col min="8" max="8" width="4.42578125" bestFit="1" customWidth="1"/>
    <col min="9" max="9" width="10.85546875" bestFit="1" customWidth="1"/>
    <col min="10" max="10" width="1.7109375" bestFit="1" customWidth="1"/>
    <col min="11" max="11" width="10.5703125" bestFit="1" customWidth="1"/>
    <col min="12" max="12" width="9.85546875" bestFit="1" customWidth="1"/>
  </cols>
  <sheetData>
    <row r="1" spans="1:13" ht="26.25" thickBot="1" x14ac:dyDescent="0.25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7"/>
    </row>
    <row r="2" spans="1:13" x14ac:dyDescent="0.2">
      <c r="B2" s="8">
        <v>43282</v>
      </c>
      <c r="C2" s="9" t="s">
        <v>4</v>
      </c>
      <c r="D2" s="10">
        <f>+B2+6</f>
        <v>43288</v>
      </c>
      <c r="E2" s="11">
        <f>+ROUND((D2+1-B2)/14,6)</f>
        <v>0.5</v>
      </c>
      <c r="F2" s="12">
        <v>1</v>
      </c>
      <c r="G2" s="12">
        <v>26</v>
      </c>
      <c r="I2" s="29"/>
      <c r="J2" s="14"/>
      <c r="K2" s="15"/>
    </row>
    <row r="3" spans="1:13" x14ac:dyDescent="0.2">
      <c r="B3" s="16">
        <f t="shared" ref="B3:B27" si="0">1+D2</f>
        <v>43289</v>
      </c>
      <c r="C3" s="17" t="s">
        <v>4</v>
      </c>
      <c r="D3" s="18">
        <f t="shared" ref="D3:D27" si="1">+B3+13</f>
        <v>43302</v>
      </c>
      <c r="E3" s="19">
        <f>+ROUND((D3+1-B3)/14,6)</f>
        <v>1</v>
      </c>
      <c r="F3" s="20">
        <f t="shared" ref="F3:F28" si="2">+F2+1</f>
        <v>2</v>
      </c>
      <c r="G3" s="20">
        <v>25</v>
      </c>
      <c r="I3" s="13"/>
      <c r="K3" s="15"/>
    </row>
    <row r="4" spans="1:13" x14ac:dyDescent="0.2">
      <c r="B4" s="8">
        <f t="shared" si="0"/>
        <v>43303</v>
      </c>
      <c r="C4" s="9" t="s">
        <v>4</v>
      </c>
      <c r="D4" s="10">
        <f t="shared" si="1"/>
        <v>43316</v>
      </c>
      <c r="E4" s="11">
        <f>+ROUND((D4+1-B4)/14,6)</f>
        <v>1</v>
      </c>
      <c r="F4" s="12">
        <f t="shared" si="2"/>
        <v>3</v>
      </c>
      <c r="G4" s="12">
        <v>24</v>
      </c>
    </row>
    <row r="5" spans="1:13" x14ac:dyDescent="0.2">
      <c r="B5" s="16">
        <f t="shared" si="0"/>
        <v>43317</v>
      </c>
      <c r="C5" s="17" t="s">
        <v>4</v>
      </c>
      <c r="D5" s="18">
        <f t="shared" si="1"/>
        <v>43330</v>
      </c>
      <c r="E5" s="19">
        <f>+ROUND((D5+1-B5)/14,6)</f>
        <v>1</v>
      </c>
      <c r="F5" s="20">
        <f t="shared" si="2"/>
        <v>4</v>
      </c>
      <c r="G5" s="20">
        <v>23</v>
      </c>
    </row>
    <row r="6" spans="1:13" x14ac:dyDescent="0.2">
      <c r="B6" s="8">
        <f t="shared" si="0"/>
        <v>43331</v>
      </c>
      <c r="C6" s="9" t="s">
        <v>4</v>
      </c>
      <c r="D6" s="10">
        <f t="shared" si="1"/>
        <v>43344</v>
      </c>
      <c r="E6" s="11">
        <f>+ROUND((D6+1-B6)/14,6)</f>
        <v>1</v>
      </c>
      <c r="F6" s="12">
        <f t="shared" si="2"/>
        <v>5</v>
      </c>
      <c r="G6" s="12">
        <v>22</v>
      </c>
    </row>
    <row r="7" spans="1:13" x14ac:dyDescent="0.2">
      <c r="B7" s="16">
        <f t="shared" si="0"/>
        <v>43345</v>
      </c>
      <c r="C7" s="17" t="s">
        <v>4</v>
      </c>
      <c r="D7" s="18">
        <f t="shared" si="1"/>
        <v>43358</v>
      </c>
      <c r="E7" s="19">
        <f t="shared" ref="E7:E27" si="3">+ROUND((D7+1-B7)/14,4)</f>
        <v>1</v>
      </c>
      <c r="F7" s="20">
        <f t="shared" si="2"/>
        <v>6</v>
      </c>
      <c r="G7" s="20">
        <v>21</v>
      </c>
    </row>
    <row r="8" spans="1:13" x14ac:dyDescent="0.2">
      <c r="B8" s="8">
        <f t="shared" si="0"/>
        <v>43359</v>
      </c>
      <c r="C8" s="9" t="s">
        <v>4</v>
      </c>
      <c r="D8" s="10">
        <f t="shared" si="1"/>
        <v>43372</v>
      </c>
      <c r="E8" s="11">
        <f t="shared" si="3"/>
        <v>1</v>
      </c>
      <c r="F8" s="12">
        <f t="shared" si="2"/>
        <v>7</v>
      </c>
      <c r="G8" s="12">
        <v>20</v>
      </c>
    </row>
    <row r="9" spans="1:13" x14ac:dyDescent="0.2">
      <c r="B9" s="16">
        <f t="shared" si="0"/>
        <v>43373</v>
      </c>
      <c r="C9" s="17" t="s">
        <v>4</v>
      </c>
      <c r="D9" s="18">
        <f t="shared" si="1"/>
        <v>43386</v>
      </c>
      <c r="E9" s="19">
        <f t="shared" si="3"/>
        <v>1</v>
      </c>
      <c r="F9" s="20">
        <f t="shared" si="2"/>
        <v>8</v>
      </c>
      <c r="G9" s="20">
        <v>19</v>
      </c>
    </row>
    <row r="10" spans="1:13" x14ac:dyDescent="0.2">
      <c r="B10" s="8">
        <f t="shared" si="0"/>
        <v>43387</v>
      </c>
      <c r="C10" s="9" t="s">
        <v>4</v>
      </c>
      <c r="D10" s="10">
        <f t="shared" si="1"/>
        <v>43400</v>
      </c>
      <c r="E10" s="11">
        <f t="shared" si="3"/>
        <v>1</v>
      </c>
      <c r="F10" s="12">
        <f t="shared" si="2"/>
        <v>9</v>
      </c>
      <c r="G10" s="12">
        <v>18</v>
      </c>
    </row>
    <row r="11" spans="1:13" x14ac:dyDescent="0.2">
      <c r="B11" s="16">
        <f t="shared" si="0"/>
        <v>43401</v>
      </c>
      <c r="C11" s="17" t="s">
        <v>4</v>
      </c>
      <c r="D11" s="18">
        <f t="shared" si="1"/>
        <v>43414</v>
      </c>
      <c r="E11" s="19">
        <f t="shared" si="3"/>
        <v>1</v>
      </c>
      <c r="F11" s="20">
        <f t="shared" si="2"/>
        <v>10</v>
      </c>
      <c r="G11" s="20">
        <v>17</v>
      </c>
    </row>
    <row r="12" spans="1:13" x14ac:dyDescent="0.2">
      <c r="B12" s="8">
        <f t="shared" si="0"/>
        <v>43415</v>
      </c>
      <c r="C12" s="9" t="s">
        <v>4</v>
      </c>
      <c r="D12" s="10">
        <f t="shared" si="1"/>
        <v>43428</v>
      </c>
      <c r="E12" s="11">
        <f t="shared" si="3"/>
        <v>1</v>
      </c>
      <c r="F12" s="12">
        <f t="shared" si="2"/>
        <v>11</v>
      </c>
      <c r="G12" s="12">
        <v>16</v>
      </c>
    </row>
    <row r="13" spans="1:13" x14ac:dyDescent="0.2">
      <c r="B13" s="16">
        <f t="shared" si="0"/>
        <v>43429</v>
      </c>
      <c r="C13" s="17" t="s">
        <v>4</v>
      </c>
      <c r="D13" s="18">
        <f t="shared" si="1"/>
        <v>43442</v>
      </c>
      <c r="E13" s="19">
        <f t="shared" si="3"/>
        <v>1</v>
      </c>
      <c r="F13" s="20">
        <f t="shared" si="2"/>
        <v>12</v>
      </c>
      <c r="G13" s="20">
        <v>15</v>
      </c>
    </row>
    <row r="14" spans="1:13" x14ac:dyDescent="0.2">
      <c r="B14" s="8">
        <f t="shared" si="0"/>
        <v>43443</v>
      </c>
      <c r="C14" s="9" t="s">
        <v>4</v>
      </c>
      <c r="D14" s="10">
        <f t="shared" si="1"/>
        <v>43456</v>
      </c>
      <c r="E14" s="11">
        <f t="shared" si="3"/>
        <v>1</v>
      </c>
      <c r="F14" s="12">
        <f t="shared" si="2"/>
        <v>13</v>
      </c>
      <c r="G14" s="12">
        <v>14</v>
      </c>
    </row>
    <row r="15" spans="1:13" x14ac:dyDescent="0.2">
      <c r="A15" t="s">
        <v>5</v>
      </c>
      <c r="B15" s="16">
        <f>1+D14</f>
        <v>43457</v>
      </c>
      <c r="C15" s="17" t="s">
        <v>4</v>
      </c>
      <c r="D15" s="18">
        <f t="shared" si="1"/>
        <v>43470</v>
      </c>
      <c r="E15" s="19">
        <f t="shared" si="3"/>
        <v>1</v>
      </c>
      <c r="F15" s="20">
        <f t="shared" si="2"/>
        <v>14</v>
      </c>
      <c r="G15" s="20">
        <v>13</v>
      </c>
      <c r="H15" s="21" t="s">
        <v>5</v>
      </c>
      <c r="I15" s="13">
        <f>+B15</f>
        <v>43457</v>
      </c>
      <c r="J15" s="9" t="s">
        <v>4</v>
      </c>
      <c r="K15" s="15">
        <f>+I15+8</f>
        <v>43465</v>
      </c>
      <c r="L15">
        <f>ROUND((K15-I15+1)/14,6)</f>
        <v>0.64285700000000001</v>
      </c>
      <c r="M15" s="30"/>
    </row>
    <row r="16" spans="1:13" x14ac:dyDescent="0.2">
      <c r="B16" s="8">
        <f t="shared" si="0"/>
        <v>43471</v>
      </c>
      <c r="C16" s="9" t="s">
        <v>4</v>
      </c>
      <c r="D16" s="10">
        <f t="shared" si="1"/>
        <v>43484</v>
      </c>
      <c r="E16" s="11">
        <f t="shared" si="3"/>
        <v>1</v>
      </c>
      <c r="F16" s="12">
        <f t="shared" si="2"/>
        <v>15</v>
      </c>
      <c r="G16" s="12">
        <v>12</v>
      </c>
      <c r="I16" s="13">
        <f>+K15+1</f>
        <v>43466</v>
      </c>
      <c r="J16" s="9" t="s">
        <v>4</v>
      </c>
      <c r="K16" s="15">
        <f>+D15</f>
        <v>43470</v>
      </c>
      <c r="L16" s="31">
        <f>ROUND((K16-I16+1)/14,6)</f>
        <v>0.35714299999999999</v>
      </c>
    </row>
    <row r="17" spans="1:12" x14ac:dyDescent="0.2">
      <c r="B17" s="16">
        <f t="shared" si="0"/>
        <v>43485</v>
      </c>
      <c r="C17" s="17" t="s">
        <v>4</v>
      </c>
      <c r="D17" s="18">
        <f t="shared" si="1"/>
        <v>43498</v>
      </c>
      <c r="E17" s="19">
        <f t="shared" si="3"/>
        <v>1</v>
      </c>
      <c r="F17" s="20">
        <f t="shared" si="2"/>
        <v>16</v>
      </c>
      <c r="G17" s="20">
        <v>11</v>
      </c>
      <c r="L17" s="11">
        <f>SUM(L15:L16)</f>
        <v>1</v>
      </c>
    </row>
    <row r="18" spans="1:12" x14ac:dyDescent="0.2">
      <c r="B18" s="8">
        <f t="shared" si="0"/>
        <v>43499</v>
      </c>
      <c r="C18" s="9" t="s">
        <v>4</v>
      </c>
      <c r="D18" s="10">
        <f t="shared" si="1"/>
        <v>43512</v>
      </c>
      <c r="E18" s="11">
        <f t="shared" si="3"/>
        <v>1</v>
      </c>
      <c r="F18" s="12">
        <f t="shared" si="2"/>
        <v>17</v>
      </c>
      <c r="G18" s="12">
        <v>10</v>
      </c>
    </row>
    <row r="19" spans="1:12" x14ac:dyDescent="0.2">
      <c r="B19" s="16">
        <f t="shared" si="0"/>
        <v>43513</v>
      </c>
      <c r="C19" s="17" t="s">
        <v>4</v>
      </c>
      <c r="D19" s="18">
        <f>+B19+13</f>
        <v>43526</v>
      </c>
      <c r="E19" s="19">
        <f>+ROUND((D19+1-B19)/14,4)</f>
        <v>1</v>
      </c>
      <c r="F19" s="20">
        <f t="shared" si="2"/>
        <v>18</v>
      </c>
      <c r="G19" s="20">
        <v>9</v>
      </c>
    </row>
    <row r="20" spans="1:12" x14ac:dyDescent="0.2">
      <c r="B20" s="8">
        <f t="shared" si="0"/>
        <v>43527</v>
      </c>
      <c r="C20" s="9" t="s">
        <v>4</v>
      </c>
      <c r="D20" s="10">
        <f t="shared" si="1"/>
        <v>43540</v>
      </c>
      <c r="E20" s="11">
        <f t="shared" si="3"/>
        <v>1</v>
      </c>
      <c r="F20" s="12">
        <f t="shared" si="2"/>
        <v>19</v>
      </c>
      <c r="G20" s="12">
        <v>8</v>
      </c>
    </row>
    <row r="21" spans="1:12" x14ac:dyDescent="0.2">
      <c r="B21" s="16">
        <f t="shared" si="0"/>
        <v>43541</v>
      </c>
      <c r="C21" s="17" t="s">
        <v>4</v>
      </c>
      <c r="D21" s="18">
        <f t="shared" si="1"/>
        <v>43554</v>
      </c>
      <c r="E21" s="19">
        <f t="shared" si="3"/>
        <v>1</v>
      </c>
      <c r="F21" s="20">
        <f t="shared" si="2"/>
        <v>20</v>
      </c>
      <c r="G21" s="20">
        <v>7</v>
      </c>
    </row>
    <row r="22" spans="1:12" x14ac:dyDescent="0.2">
      <c r="B22" s="8">
        <f t="shared" si="0"/>
        <v>43555</v>
      </c>
      <c r="C22" s="9" t="s">
        <v>4</v>
      </c>
      <c r="D22" s="10">
        <f t="shared" si="1"/>
        <v>43568</v>
      </c>
      <c r="E22" s="11">
        <f t="shared" si="3"/>
        <v>1</v>
      </c>
      <c r="F22" s="12">
        <f t="shared" si="2"/>
        <v>21</v>
      </c>
      <c r="G22" s="12">
        <v>6</v>
      </c>
    </row>
    <row r="23" spans="1:12" x14ac:dyDescent="0.2">
      <c r="B23" s="16">
        <f t="shared" si="0"/>
        <v>43569</v>
      </c>
      <c r="C23" s="17" t="s">
        <v>4</v>
      </c>
      <c r="D23" s="18">
        <f t="shared" si="1"/>
        <v>43582</v>
      </c>
      <c r="E23" s="19">
        <f t="shared" si="3"/>
        <v>1</v>
      </c>
      <c r="F23" s="20">
        <f t="shared" si="2"/>
        <v>22</v>
      </c>
      <c r="G23" s="20">
        <v>5</v>
      </c>
    </row>
    <row r="24" spans="1:12" x14ac:dyDescent="0.2">
      <c r="B24" s="8">
        <f t="shared" si="0"/>
        <v>43583</v>
      </c>
      <c r="C24" s="9" t="s">
        <v>4</v>
      </c>
      <c r="D24" s="10">
        <f t="shared" si="1"/>
        <v>43596</v>
      </c>
      <c r="E24" s="11">
        <f t="shared" si="3"/>
        <v>1</v>
      </c>
      <c r="F24" s="12">
        <f t="shared" si="2"/>
        <v>23</v>
      </c>
      <c r="G24" s="12">
        <v>4</v>
      </c>
    </row>
    <row r="25" spans="1:12" x14ac:dyDescent="0.2">
      <c r="B25" s="16">
        <f t="shared" si="0"/>
        <v>43597</v>
      </c>
      <c r="C25" s="17" t="s">
        <v>4</v>
      </c>
      <c r="D25" s="18">
        <f t="shared" si="1"/>
        <v>43610</v>
      </c>
      <c r="E25" s="19">
        <f t="shared" si="3"/>
        <v>1</v>
      </c>
      <c r="F25" s="20">
        <f t="shared" si="2"/>
        <v>24</v>
      </c>
      <c r="G25" s="20">
        <v>3</v>
      </c>
    </row>
    <row r="26" spans="1:12" x14ac:dyDescent="0.2">
      <c r="B26" s="8">
        <f t="shared" si="0"/>
        <v>43611</v>
      </c>
      <c r="C26" s="9" t="s">
        <v>4</v>
      </c>
      <c r="D26" s="10">
        <f t="shared" si="1"/>
        <v>43624</v>
      </c>
      <c r="E26" s="11">
        <f t="shared" si="3"/>
        <v>1</v>
      </c>
      <c r="F26" s="12">
        <f t="shared" si="2"/>
        <v>25</v>
      </c>
      <c r="G26" s="12">
        <v>2</v>
      </c>
    </row>
    <row r="27" spans="1:12" x14ac:dyDescent="0.2">
      <c r="B27" s="16">
        <f t="shared" si="0"/>
        <v>43625</v>
      </c>
      <c r="C27" s="17" t="s">
        <v>4</v>
      </c>
      <c r="D27" s="18">
        <f t="shared" si="1"/>
        <v>43638</v>
      </c>
      <c r="E27" s="19">
        <f t="shared" si="3"/>
        <v>1</v>
      </c>
      <c r="F27" s="20">
        <f t="shared" si="2"/>
        <v>26</v>
      </c>
      <c r="G27" s="20">
        <v>1</v>
      </c>
    </row>
    <row r="28" spans="1:12" x14ac:dyDescent="0.2">
      <c r="B28" s="8">
        <f>1+D27</f>
        <v>43639</v>
      </c>
      <c r="C28" s="9" t="s">
        <v>4</v>
      </c>
      <c r="D28" s="10">
        <v>43646</v>
      </c>
      <c r="E28" s="19">
        <f>+ROUND((D28+1-B28)/14,6)</f>
        <v>0.57142899999999996</v>
      </c>
      <c r="F28" s="12">
        <f t="shared" si="2"/>
        <v>27</v>
      </c>
      <c r="I28" s="13"/>
      <c r="J28" s="14"/>
      <c r="K28" s="13"/>
    </row>
    <row r="29" spans="1:12" ht="13.5" thickBot="1" x14ac:dyDescent="0.25">
      <c r="E29" s="24">
        <f>SUM(E2:E28)</f>
        <v>26.071428999999998</v>
      </c>
      <c r="I29" s="13"/>
      <c r="J29" s="14"/>
      <c r="K29" s="13"/>
    </row>
    <row r="30" spans="1:12" ht="13.5" thickTop="1" x14ac:dyDescent="0.2">
      <c r="E30" s="11"/>
    </row>
    <row r="31" spans="1:12" x14ac:dyDescent="0.2">
      <c r="B31" s="13"/>
      <c r="C31" s="25"/>
      <c r="D31" s="15"/>
      <c r="E31" s="11"/>
    </row>
    <row r="32" spans="1:12" x14ac:dyDescent="0.2">
      <c r="A32" s="26" t="s">
        <v>6</v>
      </c>
      <c r="B32" s="13"/>
      <c r="C32" s="25"/>
      <c r="D32" s="15"/>
      <c r="E32" s="11"/>
    </row>
    <row r="33" spans="1:12" x14ac:dyDescent="0.2">
      <c r="B33" s="13">
        <f>+B2</f>
        <v>43282</v>
      </c>
      <c r="C33" s="27" t="s">
        <v>4</v>
      </c>
      <c r="D33" s="15">
        <f>+K15</f>
        <v>43465</v>
      </c>
      <c r="E33" s="11">
        <f>+(D33-B33+1)/14</f>
        <v>13.142857142857142</v>
      </c>
      <c r="I33" s="28"/>
      <c r="K33" s="11"/>
    </row>
    <row r="34" spans="1:12" x14ac:dyDescent="0.2">
      <c r="B34" s="13">
        <f>+D33+1</f>
        <v>43466</v>
      </c>
      <c r="C34" s="27" t="s">
        <v>4</v>
      </c>
      <c r="D34" s="15">
        <f>+D28</f>
        <v>43646</v>
      </c>
      <c r="E34" s="11">
        <f>+(D34-B34+1)/14</f>
        <v>12.928571428571429</v>
      </c>
      <c r="I34" s="28"/>
      <c r="K34" s="11"/>
    </row>
    <row r="35" spans="1:12" ht="13.5" thickBot="1" x14ac:dyDescent="0.25">
      <c r="B35" s="13"/>
      <c r="C35" s="25"/>
      <c r="D35" s="15"/>
      <c r="E35" s="24">
        <f>SUM(E33:E34)</f>
        <v>26.071428571428569</v>
      </c>
      <c r="I35" s="28"/>
      <c r="K35" s="11"/>
    </row>
    <row r="36" spans="1:12" ht="13.5" thickTop="1" x14ac:dyDescent="0.2">
      <c r="A36" s="26" t="s">
        <v>7</v>
      </c>
      <c r="B36" s="13"/>
      <c r="C36" s="25"/>
      <c r="D36" s="15"/>
      <c r="E36" s="11"/>
      <c r="I36" s="28"/>
    </row>
    <row r="37" spans="1:12" x14ac:dyDescent="0.2">
      <c r="B37" s="13">
        <f>+B33</f>
        <v>43282</v>
      </c>
      <c r="C37" s="27" t="s">
        <v>4</v>
      </c>
      <c r="D37" s="15">
        <f>B37+30</f>
        <v>43312</v>
      </c>
      <c r="E37" s="11">
        <f>+(D37-B37+1)/14</f>
        <v>2.2142857142857144</v>
      </c>
      <c r="H37" s="9"/>
      <c r="I37" s="13">
        <f>+B37</f>
        <v>43282</v>
      </c>
      <c r="J37" s="9" t="s">
        <v>4</v>
      </c>
      <c r="K37" s="15">
        <f>+D48</f>
        <v>43646</v>
      </c>
      <c r="L37" s="11">
        <f>+(K37-I37+1)/14</f>
        <v>26.071428571428573</v>
      </c>
    </row>
    <row r="38" spans="1:12" x14ac:dyDescent="0.2">
      <c r="B38" s="13">
        <f t="shared" ref="B38:B48" si="4">+B37</f>
        <v>43282</v>
      </c>
      <c r="C38" s="27" t="s">
        <v>4</v>
      </c>
      <c r="D38" s="15">
        <f>+B38+61</f>
        <v>43343</v>
      </c>
      <c r="E38" s="11">
        <f>+(D38-B38+1)/14</f>
        <v>4.4285714285714288</v>
      </c>
      <c r="H38" s="9"/>
      <c r="I38" s="13">
        <f>+I37+31</f>
        <v>43313</v>
      </c>
      <c r="J38" s="9" t="s">
        <v>4</v>
      </c>
      <c r="K38" s="15">
        <f t="shared" ref="K38:K48" si="5">+K37</f>
        <v>43646</v>
      </c>
      <c r="L38" s="11">
        <f>+(K38-I38+1)/14</f>
        <v>23.857142857142858</v>
      </c>
    </row>
    <row r="39" spans="1:12" x14ac:dyDescent="0.2">
      <c r="B39" s="13">
        <f t="shared" si="4"/>
        <v>43282</v>
      </c>
      <c r="C39" s="27" t="s">
        <v>4</v>
      </c>
      <c r="D39" s="15">
        <f>+B39+91</f>
        <v>43373</v>
      </c>
      <c r="E39" s="11">
        <f>+(D39-B39+1)/14</f>
        <v>6.5714285714285712</v>
      </c>
      <c r="H39" s="9"/>
      <c r="I39" s="13">
        <f>+I38+31</f>
        <v>43344</v>
      </c>
      <c r="J39" s="9" t="s">
        <v>4</v>
      </c>
      <c r="K39" s="15">
        <f t="shared" si="5"/>
        <v>43646</v>
      </c>
      <c r="L39" s="11">
        <f>+(K39-I39+1)/14</f>
        <v>21.642857142857142</v>
      </c>
    </row>
    <row r="40" spans="1:12" x14ac:dyDescent="0.2">
      <c r="B40" s="13">
        <f t="shared" si="4"/>
        <v>43282</v>
      </c>
      <c r="C40" s="27" t="s">
        <v>4</v>
      </c>
      <c r="D40" s="15">
        <f>+B40+122</f>
        <v>43404</v>
      </c>
      <c r="E40" s="11">
        <f t="shared" ref="E40:E48" si="6">+(D40-B40+1)/14</f>
        <v>8.7857142857142865</v>
      </c>
      <c r="H40" s="9"/>
      <c r="I40" s="13">
        <f>+I39+30</f>
        <v>43374</v>
      </c>
      <c r="J40" s="9" t="s">
        <v>4</v>
      </c>
      <c r="K40" s="15">
        <f t="shared" si="5"/>
        <v>43646</v>
      </c>
      <c r="L40" s="11">
        <f>+(K40-I40+1)/14</f>
        <v>19.5</v>
      </c>
    </row>
    <row r="41" spans="1:12" x14ac:dyDescent="0.2">
      <c r="B41" s="13">
        <f t="shared" si="4"/>
        <v>43282</v>
      </c>
      <c r="C41" s="27" t="s">
        <v>4</v>
      </c>
      <c r="D41" s="15">
        <f>+B41+152</f>
        <v>43434</v>
      </c>
      <c r="E41" s="11">
        <f t="shared" si="6"/>
        <v>10.928571428571429</v>
      </c>
      <c r="H41" s="9"/>
      <c r="I41" s="13">
        <f>+I40+31</f>
        <v>43405</v>
      </c>
      <c r="J41" s="9" t="s">
        <v>4</v>
      </c>
      <c r="K41" s="15">
        <f t="shared" si="5"/>
        <v>43646</v>
      </c>
      <c r="L41" s="11">
        <f t="shared" ref="L41:L48" si="7">+(K41-I41+1)/14</f>
        <v>17.285714285714285</v>
      </c>
    </row>
    <row r="42" spans="1:12" x14ac:dyDescent="0.2">
      <c r="B42" s="13">
        <f t="shared" si="4"/>
        <v>43282</v>
      </c>
      <c r="C42" s="27" t="s">
        <v>4</v>
      </c>
      <c r="D42" s="15">
        <f>+B42+183</f>
        <v>43465</v>
      </c>
      <c r="E42" s="11">
        <f t="shared" si="6"/>
        <v>13.142857142857142</v>
      </c>
      <c r="H42" s="9"/>
      <c r="I42" s="13">
        <f>+I41+30</f>
        <v>43435</v>
      </c>
      <c r="J42" s="9" t="s">
        <v>4</v>
      </c>
      <c r="K42" s="15">
        <f t="shared" si="5"/>
        <v>43646</v>
      </c>
      <c r="L42" s="11">
        <f>+(K42-I42+1)/14</f>
        <v>15.142857142857142</v>
      </c>
    </row>
    <row r="43" spans="1:12" x14ac:dyDescent="0.2">
      <c r="B43" s="13">
        <f t="shared" si="4"/>
        <v>43282</v>
      </c>
      <c r="C43" s="27" t="s">
        <v>4</v>
      </c>
      <c r="D43" s="15">
        <f>+B43+214</f>
        <v>43496</v>
      </c>
      <c r="E43" s="11">
        <f t="shared" si="6"/>
        <v>15.357142857142858</v>
      </c>
      <c r="I43" s="13">
        <f>+I42+31</f>
        <v>43466</v>
      </c>
      <c r="J43" s="9" t="s">
        <v>4</v>
      </c>
      <c r="K43" s="15">
        <f t="shared" si="5"/>
        <v>43646</v>
      </c>
      <c r="L43" s="11">
        <f>+(K43-I43+1)/14</f>
        <v>12.928571428571429</v>
      </c>
    </row>
    <row r="44" spans="1:12" x14ac:dyDescent="0.2">
      <c r="B44" s="13">
        <f t="shared" si="4"/>
        <v>43282</v>
      </c>
      <c r="C44" s="27" t="s">
        <v>4</v>
      </c>
      <c r="D44" s="15">
        <f>+B44+242</f>
        <v>43524</v>
      </c>
      <c r="E44" s="11">
        <f t="shared" si="6"/>
        <v>17.357142857142858</v>
      </c>
      <c r="I44" s="13">
        <f>+I43+31</f>
        <v>43497</v>
      </c>
      <c r="J44" s="9" t="s">
        <v>4</v>
      </c>
      <c r="K44" s="15">
        <f t="shared" si="5"/>
        <v>43646</v>
      </c>
      <c r="L44" s="11">
        <f t="shared" si="7"/>
        <v>10.714285714285714</v>
      </c>
    </row>
    <row r="45" spans="1:12" x14ac:dyDescent="0.2">
      <c r="B45" s="13">
        <f t="shared" si="4"/>
        <v>43282</v>
      </c>
      <c r="C45" s="27" t="s">
        <v>4</v>
      </c>
      <c r="D45" s="15">
        <f>+B45+273</f>
        <v>43555</v>
      </c>
      <c r="E45" s="11">
        <f t="shared" si="6"/>
        <v>19.571428571428573</v>
      </c>
      <c r="I45" s="13">
        <f>+I44+28</f>
        <v>43525</v>
      </c>
      <c r="J45" s="9" t="s">
        <v>4</v>
      </c>
      <c r="K45" s="15">
        <f t="shared" si="5"/>
        <v>43646</v>
      </c>
      <c r="L45" s="11">
        <f t="shared" si="7"/>
        <v>8.7142857142857135</v>
      </c>
    </row>
    <row r="46" spans="1:12" x14ac:dyDescent="0.2">
      <c r="B46" s="13">
        <f t="shared" si="4"/>
        <v>43282</v>
      </c>
      <c r="C46" s="27" t="s">
        <v>4</v>
      </c>
      <c r="D46" s="15">
        <f>+B46+303</f>
        <v>43585</v>
      </c>
      <c r="E46" s="11">
        <f t="shared" si="6"/>
        <v>21.714285714285715</v>
      </c>
      <c r="I46" s="13">
        <f>+I45+31</f>
        <v>43556</v>
      </c>
      <c r="J46" s="9" t="s">
        <v>4</v>
      </c>
      <c r="K46" s="15">
        <f t="shared" si="5"/>
        <v>43646</v>
      </c>
      <c r="L46" s="11">
        <f t="shared" si="7"/>
        <v>6.5</v>
      </c>
    </row>
    <row r="47" spans="1:12" x14ac:dyDescent="0.2">
      <c r="B47" s="13">
        <f t="shared" si="4"/>
        <v>43282</v>
      </c>
      <c r="C47" s="27" t="s">
        <v>4</v>
      </c>
      <c r="D47" s="15">
        <f>+B47+334</f>
        <v>43616</v>
      </c>
      <c r="E47" s="11">
        <f t="shared" si="6"/>
        <v>23.928571428571427</v>
      </c>
      <c r="I47" s="13">
        <f>+I46+30</f>
        <v>43586</v>
      </c>
      <c r="J47" s="9" t="s">
        <v>4</v>
      </c>
      <c r="K47" s="15">
        <f t="shared" si="5"/>
        <v>43646</v>
      </c>
      <c r="L47" s="11">
        <f t="shared" si="7"/>
        <v>4.3571428571428568</v>
      </c>
    </row>
    <row r="48" spans="1:12" x14ac:dyDescent="0.2">
      <c r="B48" s="13">
        <f t="shared" si="4"/>
        <v>43282</v>
      </c>
      <c r="C48" s="27" t="s">
        <v>4</v>
      </c>
      <c r="D48" s="15">
        <f>+B48+364</f>
        <v>43646</v>
      </c>
      <c r="E48" s="11">
        <f t="shared" si="6"/>
        <v>26.071428571428573</v>
      </c>
      <c r="I48" s="13">
        <f>+I47+31</f>
        <v>43617</v>
      </c>
      <c r="J48" s="9" t="s">
        <v>4</v>
      </c>
      <c r="K48" s="15">
        <f t="shared" si="5"/>
        <v>43646</v>
      </c>
      <c r="L48" s="11">
        <f t="shared" si="7"/>
        <v>2.1428571428571428</v>
      </c>
    </row>
    <row r="49" spans="12:12" x14ac:dyDescent="0.2">
      <c r="L49" s="1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FY27</vt:lpstr>
      <vt:lpstr>FY26</vt:lpstr>
      <vt:lpstr>FY25</vt:lpstr>
      <vt:lpstr>FY24</vt:lpstr>
      <vt:lpstr>FY23</vt:lpstr>
      <vt:lpstr>FY22</vt:lpstr>
      <vt:lpstr>FY21</vt:lpstr>
      <vt:lpstr>FY20</vt:lpstr>
      <vt:lpstr>FY19</vt:lpstr>
      <vt:lpstr>FY18</vt:lpstr>
      <vt:lpstr>FY17</vt:lpstr>
      <vt:lpstr>FY16</vt:lpstr>
      <vt:lpstr>FY15</vt:lpstr>
      <vt:lpstr>FY14</vt:lpstr>
      <vt:lpstr>FY13</vt:lpstr>
      <vt:lpstr>FY12</vt:lpstr>
      <vt:lpstr>FY11</vt:lpstr>
      <vt:lpstr>FY10</vt:lpstr>
      <vt:lpstr>FY09</vt:lpstr>
      <vt:lpstr>FY08</vt:lpstr>
      <vt:lpstr>FY07</vt:lpstr>
      <vt:lpstr>FY06</vt:lpstr>
      <vt:lpstr>FY05</vt:lpstr>
    </vt:vector>
  </TitlesOfParts>
  <Company>FSUMB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Beckerman</dc:creator>
  <cp:lastModifiedBy>Nicklas, Kristen</cp:lastModifiedBy>
  <cp:lastPrinted>2011-05-25T18:54:03Z</cp:lastPrinted>
  <dcterms:created xsi:type="dcterms:W3CDTF">2005-04-18T19:32:37Z</dcterms:created>
  <dcterms:modified xsi:type="dcterms:W3CDTF">2026-06-05T19:57:21Z</dcterms:modified>
</cp:coreProperties>
</file>