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ow\Downloads\"/>
    </mc:Choice>
  </mc:AlternateContent>
  <xr:revisionPtr revIDLastSave="0" documentId="8_{3BC1FC3A-CFA9-40A4-86C4-EDFE6AAE7A89}" xr6:coauthVersionLast="47" xr6:coauthVersionMax="47" xr10:uidLastSave="{00000000-0000-0000-0000-000000000000}"/>
  <bookViews>
    <workbookView xWindow="-108" yWindow="-108" windowWidth="20376" windowHeight="12096" activeTab="3" xr2:uid="{00000000-000D-0000-FFFF-FFFF00000000}"/>
  </bookViews>
  <sheets>
    <sheet name="CY2028" sheetId="27" r:id="rId1"/>
    <sheet name="CY2027" sheetId="28" r:id="rId2"/>
    <sheet name="CY2026" sheetId="25" r:id="rId3"/>
    <sheet name="CY2025" sheetId="24" r:id="rId4"/>
    <sheet name="CY2024" sheetId="23" r:id="rId5"/>
    <sheet name="CY2023" sheetId="22" r:id="rId6"/>
    <sheet name="CY2022" sheetId="21" r:id="rId7"/>
    <sheet name="CY2021" sheetId="20" r:id="rId8"/>
    <sheet name="CY2020" sheetId="19" r:id="rId9"/>
    <sheet name="CY2019" sheetId="18" r:id="rId10"/>
    <sheet name="CY2018" sheetId="17" r:id="rId11"/>
    <sheet name="CY2017" sheetId="16" r:id="rId12"/>
    <sheet name="CY2016" sheetId="15" r:id="rId13"/>
    <sheet name="CY2015" sheetId="14" r:id="rId14"/>
    <sheet name="CY2014" sheetId="12" r:id="rId15"/>
    <sheet name="CY2013" sheetId="11" r:id="rId16"/>
    <sheet name="CY2012" sheetId="10" r:id="rId17"/>
    <sheet name="CY2011" sheetId="9" r:id="rId18"/>
    <sheet name="CY2010" sheetId="8" r:id="rId19"/>
    <sheet name="CY2009" sheetId="7" r:id="rId20"/>
    <sheet name="CY2008" sheetId="6" r:id="rId21"/>
    <sheet name="CY2007" sheetId="5" r:id="rId22"/>
    <sheet name="CY2006" sheetId="4" r:id="rId23"/>
    <sheet name="CY2005" sheetId="3" r:id="rId24"/>
    <sheet name="CY2004" sheetId="2" r:id="rId25"/>
    <sheet name="CY2003" sheetId="1" r:id="rId26"/>
    <sheet name="Sheet1" sheetId="13" r:id="rId27"/>
  </sheets>
  <definedNames>
    <definedName name="_xlnm.Print_Area" localSheetId="25">'CY2003'!$A$1:$H$40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5" l="1"/>
  <c r="F16" i="25"/>
  <c r="I17" i="25"/>
  <c r="G17" i="25"/>
  <c r="I16" i="25"/>
  <c r="I30" i="24"/>
  <c r="G30" i="24"/>
  <c r="I17" i="24"/>
  <c r="G17" i="24"/>
  <c r="F17" i="24"/>
  <c r="I16" i="24"/>
  <c r="I31" i="23"/>
  <c r="G31" i="23"/>
  <c r="I18" i="23"/>
  <c r="E5" i="27"/>
  <c r="C6" i="27" s="1"/>
  <c r="E5" i="28"/>
  <c r="E5" i="25"/>
  <c r="C6" i="25" s="1"/>
  <c r="E5" i="24"/>
  <c r="C6" i="24" s="1"/>
  <c r="E6" i="27" l="1"/>
  <c r="C7" i="27"/>
  <c r="F5" i="27"/>
  <c r="G5" i="27"/>
  <c r="I5" i="27" s="1"/>
  <c r="C6" i="28"/>
  <c r="G5" i="28"/>
  <c r="I5" i="28" s="1"/>
  <c r="F5" i="28"/>
  <c r="G5" i="25"/>
  <c r="I5" i="25" s="1"/>
  <c r="E6" i="25"/>
  <c r="C7" i="25"/>
  <c r="F5" i="25"/>
  <c r="E6" i="24"/>
  <c r="C7" i="24"/>
  <c r="F5" i="24"/>
  <c r="G5" i="24"/>
  <c r="I5" i="24" s="1"/>
  <c r="E7" i="27" l="1"/>
  <c r="C8" i="27"/>
  <c r="F6" i="27"/>
  <c r="G6" i="27"/>
  <c r="I6" i="27" s="1"/>
  <c r="E6" i="28"/>
  <c r="C7" i="28"/>
  <c r="E7" i="25"/>
  <c r="C8" i="25"/>
  <c r="G6" i="25"/>
  <c r="I6" i="25" s="1"/>
  <c r="F6" i="25"/>
  <c r="E7" i="24"/>
  <c r="C8" i="24"/>
  <c r="G6" i="24"/>
  <c r="I6" i="24" s="1"/>
  <c r="F6" i="24"/>
  <c r="E8" i="27" l="1"/>
  <c r="C9" i="27"/>
  <c r="F7" i="27"/>
  <c r="G7" i="27"/>
  <c r="I7" i="27" s="1"/>
  <c r="E7" i="28"/>
  <c r="C8" i="28"/>
  <c r="G6" i="28"/>
  <c r="I6" i="28" s="1"/>
  <c r="F6" i="28"/>
  <c r="E8" i="25"/>
  <c r="C9" i="25"/>
  <c r="F7" i="25"/>
  <c r="G7" i="25"/>
  <c r="I7" i="25" s="1"/>
  <c r="G7" i="24"/>
  <c r="I7" i="24" s="1"/>
  <c r="F7" i="24"/>
  <c r="E8" i="24"/>
  <c r="C9" i="24"/>
  <c r="C10" i="27" l="1"/>
  <c r="E9" i="27"/>
  <c r="G8" i="27"/>
  <c r="I8" i="27" s="1"/>
  <c r="F8" i="27"/>
  <c r="E8" i="28"/>
  <c r="C9" i="28"/>
  <c r="F7" i="28"/>
  <c r="G7" i="28"/>
  <c r="I7" i="28" s="1"/>
  <c r="G8" i="25"/>
  <c r="I8" i="25" s="1"/>
  <c r="F8" i="25"/>
  <c r="C10" i="25"/>
  <c r="E9" i="25"/>
  <c r="E9" i="24"/>
  <c r="C10" i="24"/>
  <c r="G8" i="24"/>
  <c r="I8" i="24" s="1"/>
  <c r="F8" i="24"/>
  <c r="G9" i="27" l="1"/>
  <c r="I9" i="27" s="1"/>
  <c r="F9" i="27"/>
  <c r="C11" i="27"/>
  <c r="E10" i="27"/>
  <c r="E9" i="28"/>
  <c r="C10" i="28"/>
  <c r="G8" i="28"/>
  <c r="I8" i="28" s="1"/>
  <c r="F8" i="28"/>
  <c r="C11" i="25"/>
  <c r="E10" i="25"/>
  <c r="G9" i="25"/>
  <c r="I9" i="25" s="1"/>
  <c r="F9" i="25"/>
  <c r="G9" i="24"/>
  <c r="I9" i="24" s="1"/>
  <c r="F9" i="24"/>
  <c r="C11" i="24"/>
  <c r="E10" i="24"/>
  <c r="G10" i="27" l="1"/>
  <c r="I10" i="27" s="1"/>
  <c r="F10" i="27"/>
  <c r="C12" i="27"/>
  <c r="E11" i="27"/>
  <c r="C11" i="28"/>
  <c r="E10" i="28"/>
  <c r="G9" i="28"/>
  <c r="I9" i="28" s="1"/>
  <c r="F9" i="28"/>
  <c r="G10" i="25"/>
  <c r="I10" i="25" s="1"/>
  <c r="F10" i="25"/>
  <c r="C12" i="25"/>
  <c r="E11" i="25"/>
  <c r="G10" i="24"/>
  <c r="I10" i="24" s="1"/>
  <c r="F10" i="24"/>
  <c r="C12" i="24"/>
  <c r="E11" i="24"/>
  <c r="G11" i="27" l="1"/>
  <c r="I11" i="27" s="1"/>
  <c r="F11" i="27"/>
  <c r="E12" i="27"/>
  <c r="C13" i="27"/>
  <c r="G10" i="28"/>
  <c r="I10" i="28" s="1"/>
  <c r="F10" i="28"/>
  <c r="C12" i="28"/>
  <c r="E11" i="28"/>
  <c r="E12" i="25"/>
  <c r="C13" i="25"/>
  <c r="F11" i="25"/>
  <c r="G11" i="25"/>
  <c r="I11" i="25" s="1"/>
  <c r="G11" i="24"/>
  <c r="I11" i="24" s="1"/>
  <c r="F11" i="24"/>
  <c r="E12" i="24"/>
  <c r="C13" i="24"/>
  <c r="E13" i="27" l="1"/>
  <c r="C14" i="27"/>
  <c r="G12" i="27"/>
  <c r="I12" i="27" s="1"/>
  <c r="F12" i="27"/>
  <c r="G11" i="28"/>
  <c r="I11" i="28" s="1"/>
  <c r="F11" i="28"/>
  <c r="E12" i="28"/>
  <c r="C13" i="28"/>
  <c r="E13" i="25"/>
  <c r="C14" i="25"/>
  <c r="G12" i="25"/>
  <c r="I12" i="25" s="1"/>
  <c r="F12" i="25"/>
  <c r="C14" i="24"/>
  <c r="E13" i="24"/>
  <c r="F12" i="24"/>
  <c r="G12" i="24"/>
  <c r="I12" i="24" s="1"/>
  <c r="E14" i="27" l="1"/>
  <c r="C15" i="27"/>
  <c r="F13" i="27"/>
  <c r="G13" i="27"/>
  <c r="I13" i="27" s="1"/>
  <c r="G12" i="28"/>
  <c r="I12" i="28" s="1"/>
  <c r="F12" i="28"/>
  <c r="E13" i="28"/>
  <c r="C14" i="28"/>
  <c r="E14" i="25"/>
  <c r="C15" i="25"/>
  <c r="F13" i="25"/>
  <c r="G13" i="25"/>
  <c r="I13" i="25" s="1"/>
  <c r="F13" i="24"/>
  <c r="G13" i="24"/>
  <c r="I13" i="24" s="1"/>
  <c r="E14" i="24"/>
  <c r="C15" i="24"/>
  <c r="C16" i="27" l="1"/>
  <c r="E15" i="27"/>
  <c r="G14" i="27"/>
  <c r="I14" i="27" s="1"/>
  <c r="F14" i="27"/>
  <c r="E14" i="28"/>
  <c r="C15" i="28"/>
  <c r="F13" i="28"/>
  <c r="G13" i="28"/>
  <c r="I13" i="28" s="1"/>
  <c r="G14" i="25"/>
  <c r="I14" i="25" s="1"/>
  <c r="F14" i="25"/>
  <c r="E15" i="25"/>
  <c r="C16" i="25"/>
  <c r="C16" i="24"/>
  <c r="E15" i="24"/>
  <c r="G14" i="24"/>
  <c r="I14" i="24" s="1"/>
  <c r="F14" i="24"/>
  <c r="F15" i="27" l="1"/>
  <c r="G15" i="27"/>
  <c r="I15" i="27" s="1"/>
  <c r="C17" i="27"/>
  <c r="E16" i="27"/>
  <c r="E15" i="28"/>
  <c r="C16" i="28"/>
  <c r="G14" i="28"/>
  <c r="I14" i="28" s="1"/>
  <c r="F14" i="28"/>
  <c r="C17" i="25"/>
  <c r="E16" i="25"/>
  <c r="G15" i="25"/>
  <c r="I15" i="25" s="1"/>
  <c r="F15" i="25"/>
  <c r="F15" i="24"/>
  <c r="G15" i="24"/>
  <c r="I15" i="24" s="1"/>
  <c r="C17" i="24"/>
  <c r="E16" i="24"/>
  <c r="G16" i="27" l="1"/>
  <c r="I16" i="27" s="1"/>
  <c r="F16" i="27"/>
  <c r="C18" i="27"/>
  <c r="E17" i="27"/>
  <c r="C17" i="28"/>
  <c r="E16" i="28"/>
  <c r="F15" i="28"/>
  <c r="G15" i="28"/>
  <c r="I15" i="28" s="1"/>
  <c r="C18" i="25"/>
  <c r="E17" i="25"/>
  <c r="G16" i="25"/>
  <c r="E17" i="24"/>
  <c r="C18" i="24"/>
  <c r="F16" i="24"/>
  <c r="G16" i="24"/>
  <c r="E18" i="27" l="1"/>
  <c r="C19" i="27"/>
  <c r="G17" i="27"/>
  <c r="I17" i="27" s="1"/>
  <c r="F17" i="27"/>
  <c r="G16" i="28"/>
  <c r="I16" i="28" s="1"/>
  <c r="F16" i="28"/>
  <c r="C18" i="28"/>
  <c r="E17" i="28"/>
  <c r="E18" i="25"/>
  <c r="C19" i="25"/>
  <c r="E18" i="24"/>
  <c r="C19" i="24"/>
  <c r="E19" i="27" l="1"/>
  <c r="C20" i="27"/>
  <c r="G18" i="27"/>
  <c r="I18" i="27" s="1"/>
  <c r="F18" i="27"/>
  <c r="E18" i="28"/>
  <c r="C19" i="28"/>
  <c r="G17" i="28"/>
  <c r="I17" i="28" s="1"/>
  <c r="F17" i="28"/>
  <c r="E19" i="25"/>
  <c r="C20" i="25"/>
  <c r="G18" i="25"/>
  <c r="I18" i="25" s="1"/>
  <c r="F18" i="25"/>
  <c r="E19" i="24"/>
  <c r="C20" i="24"/>
  <c r="G18" i="24"/>
  <c r="I18" i="24" s="1"/>
  <c r="F18" i="24"/>
  <c r="E20" i="27" l="1"/>
  <c r="C21" i="27"/>
  <c r="F19" i="27"/>
  <c r="G19" i="27"/>
  <c r="I19" i="27" s="1"/>
  <c r="E19" i="28"/>
  <c r="C20" i="28"/>
  <c r="G18" i="28"/>
  <c r="I18" i="28" s="1"/>
  <c r="F18" i="28"/>
  <c r="F19" i="25"/>
  <c r="G19" i="25"/>
  <c r="I19" i="25" s="1"/>
  <c r="E20" i="25"/>
  <c r="C21" i="25"/>
  <c r="E20" i="24"/>
  <c r="C21" i="24"/>
  <c r="F19" i="24"/>
  <c r="G19" i="24"/>
  <c r="I19" i="24" s="1"/>
  <c r="E21" i="27" l="1"/>
  <c r="C22" i="27"/>
  <c r="G20" i="27"/>
  <c r="I20" i="27" s="1"/>
  <c r="F20" i="27"/>
  <c r="E20" i="28"/>
  <c r="C21" i="28"/>
  <c r="F19" i="28"/>
  <c r="G19" i="28"/>
  <c r="I19" i="28" s="1"/>
  <c r="C22" i="25"/>
  <c r="E21" i="25"/>
  <c r="G20" i="25"/>
  <c r="I20" i="25" s="1"/>
  <c r="F20" i="25"/>
  <c r="E21" i="24"/>
  <c r="C22" i="24"/>
  <c r="G20" i="24"/>
  <c r="I20" i="24" s="1"/>
  <c r="F20" i="24"/>
  <c r="C23" i="27" l="1"/>
  <c r="E22" i="27"/>
  <c r="G21" i="27"/>
  <c r="I21" i="27" s="1"/>
  <c r="F21" i="27"/>
  <c r="E21" i="28"/>
  <c r="C22" i="28"/>
  <c r="G20" i="28"/>
  <c r="I20" i="28" s="1"/>
  <c r="F20" i="28"/>
  <c r="G21" i="25"/>
  <c r="I21" i="25" s="1"/>
  <c r="F21" i="25"/>
  <c r="C23" i="25"/>
  <c r="E22" i="25"/>
  <c r="C23" i="24"/>
  <c r="E22" i="24"/>
  <c r="G21" i="24"/>
  <c r="I21" i="24" s="1"/>
  <c r="F21" i="24"/>
  <c r="G22" i="27" l="1"/>
  <c r="I22" i="27" s="1"/>
  <c r="F22" i="27"/>
  <c r="C24" i="27"/>
  <c r="E23" i="27"/>
  <c r="C23" i="28"/>
  <c r="E22" i="28"/>
  <c r="G21" i="28"/>
  <c r="I21" i="28" s="1"/>
  <c r="F21" i="28"/>
  <c r="C24" i="25"/>
  <c r="E23" i="25"/>
  <c r="G22" i="25"/>
  <c r="I22" i="25" s="1"/>
  <c r="F22" i="25"/>
  <c r="G22" i="24"/>
  <c r="I22" i="24" s="1"/>
  <c r="F22" i="24"/>
  <c r="C24" i="24"/>
  <c r="E23" i="24"/>
  <c r="G23" i="27" l="1"/>
  <c r="I23" i="27" s="1"/>
  <c r="F23" i="27"/>
  <c r="E24" i="27"/>
  <c r="C25" i="27"/>
  <c r="G22" i="28"/>
  <c r="I22" i="28" s="1"/>
  <c r="F22" i="28"/>
  <c r="C24" i="28"/>
  <c r="E23" i="28"/>
  <c r="E24" i="25"/>
  <c r="C25" i="25"/>
  <c r="G23" i="25"/>
  <c r="I23" i="25" s="1"/>
  <c r="F23" i="25"/>
  <c r="G23" i="24"/>
  <c r="I23" i="24" s="1"/>
  <c r="F23" i="24"/>
  <c r="E24" i="24"/>
  <c r="C25" i="24"/>
  <c r="G24" i="27" l="1"/>
  <c r="I24" i="27" s="1"/>
  <c r="F24" i="27"/>
  <c r="E25" i="27"/>
  <c r="C26" i="27"/>
  <c r="G23" i="28"/>
  <c r="I23" i="28" s="1"/>
  <c r="F23" i="28"/>
  <c r="E24" i="28"/>
  <c r="C25" i="28"/>
  <c r="E25" i="25"/>
  <c r="C26" i="25"/>
  <c r="G24" i="25"/>
  <c r="I24" i="25" s="1"/>
  <c r="F24" i="25"/>
  <c r="F24" i="24"/>
  <c r="G24" i="24"/>
  <c r="I24" i="24" s="1"/>
  <c r="E25" i="24"/>
  <c r="C26" i="24"/>
  <c r="E26" i="27" l="1"/>
  <c r="C27" i="27"/>
  <c r="F25" i="27"/>
  <c r="G25" i="27"/>
  <c r="I25" i="27" s="1"/>
  <c r="G24" i="28"/>
  <c r="I24" i="28" s="1"/>
  <c r="F24" i="28"/>
  <c r="E25" i="28"/>
  <c r="C26" i="28"/>
  <c r="E26" i="25"/>
  <c r="C27" i="25"/>
  <c r="F25" i="25"/>
  <c r="G25" i="25"/>
  <c r="I25" i="25" s="1"/>
  <c r="E26" i="24"/>
  <c r="C27" i="24"/>
  <c r="F25" i="24"/>
  <c r="G25" i="24"/>
  <c r="I25" i="24" s="1"/>
  <c r="G26" i="27" l="1"/>
  <c r="I26" i="27" s="1"/>
  <c r="F26" i="27"/>
  <c r="E27" i="27"/>
  <c r="C28" i="27"/>
  <c r="E26" i="28"/>
  <c r="C27" i="28"/>
  <c r="F25" i="28"/>
  <c r="G25" i="28"/>
  <c r="I25" i="28" s="1"/>
  <c r="E27" i="25"/>
  <c r="C28" i="25"/>
  <c r="G26" i="25"/>
  <c r="I26" i="25" s="1"/>
  <c r="F26" i="25"/>
  <c r="C28" i="24"/>
  <c r="E27" i="24"/>
  <c r="G26" i="24"/>
  <c r="I26" i="24" s="1"/>
  <c r="F26" i="24"/>
  <c r="F27" i="27" l="1"/>
  <c r="G27" i="27"/>
  <c r="I27" i="27" s="1"/>
  <c r="C29" i="27"/>
  <c r="E28" i="27"/>
  <c r="E27" i="28"/>
  <c r="C28" i="28"/>
  <c r="G26" i="28"/>
  <c r="I26" i="28" s="1"/>
  <c r="F26" i="28"/>
  <c r="C29" i="25"/>
  <c r="E28" i="25"/>
  <c r="G27" i="25"/>
  <c r="I27" i="25" s="1"/>
  <c r="F27" i="25"/>
  <c r="G27" i="24"/>
  <c r="I27" i="24" s="1"/>
  <c r="F27" i="24"/>
  <c r="C29" i="24"/>
  <c r="E28" i="24"/>
  <c r="I17" i="23"/>
  <c r="G17" i="23"/>
  <c r="I29" i="22"/>
  <c r="G19" i="22"/>
  <c r="F29" i="22"/>
  <c r="F28" i="22"/>
  <c r="I5" i="23"/>
  <c r="E5" i="23"/>
  <c r="G5" i="23" s="1"/>
  <c r="I29" i="21"/>
  <c r="F29" i="21"/>
  <c r="F28" i="21"/>
  <c r="E5" i="22"/>
  <c r="C6" i="22" s="1"/>
  <c r="E5" i="21"/>
  <c r="C30" i="27" l="1"/>
  <c r="E29" i="27"/>
  <c r="G28" i="27"/>
  <c r="I28" i="27" s="1"/>
  <c r="F28" i="27"/>
  <c r="C29" i="28"/>
  <c r="E28" i="28"/>
  <c r="G27" i="28"/>
  <c r="I27" i="28" s="1"/>
  <c r="F27" i="28"/>
  <c r="G28" i="25"/>
  <c r="I28" i="25" s="1"/>
  <c r="F28" i="25"/>
  <c r="C30" i="25"/>
  <c r="E29" i="25"/>
  <c r="G28" i="24"/>
  <c r="I28" i="24" s="1"/>
  <c r="F28" i="24"/>
  <c r="E29" i="24"/>
  <c r="C30" i="24"/>
  <c r="C6" i="23"/>
  <c r="F5" i="22"/>
  <c r="F5" i="23"/>
  <c r="G5" i="22"/>
  <c r="I5" i="22" s="1"/>
  <c r="E6" i="22"/>
  <c r="C7" i="22"/>
  <c r="C6" i="21"/>
  <c r="F5" i="21"/>
  <c r="C7" i="21"/>
  <c r="E6" i="21"/>
  <c r="G5" i="21"/>
  <c r="I5" i="21" s="1"/>
  <c r="G29" i="27" l="1"/>
  <c r="I29" i="27" s="1"/>
  <c r="F29" i="27"/>
  <c r="E30" i="27"/>
  <c r="C31" i="27"/>
  <c r="C30" i="28"/>
  <c r="E29" i="28"/>
  <c r="G28" i="28"/>
  <c r="I28" i="28" s="1"/>
  <c r="F28" i="28"/>
  <c r="E30" i="25"/>
  <c r="C31" i="25"/>
  <c r="G29" i="25"/>
  <c r="I29" i="25" s="1"/>
  <c r="F29" i="25"/>
  <c r="E30" i="24"/>
  <c r="C31" i="24"/>
  <c r="F29" i="24"/>
  <c r="G29" i="24"/>
  <c r="I29" i="24" s="1"/>
  <c r="C7" i="23"/>
  <c r="E6" i="23"/>
  <c r="E7" i="22"/>
  <c r="C8" i="22"/>
  <c r="F6" i="22"/>
  <c r="G6" i="22"/>
  <c r="I6" i="22" s="1"/>
  <c r="G6" i="21"/>
  <c r="I6" i="21" s="1"/>
  <c r="F6" i="21"/>
  <c r="E7" i="21"/>
  <c r="C8" i="21"/>
  <c r="E5" i="20"/>
  <c r="F5" i="20" s="1"/>
  <c r="C6" i="20"/>
  <c r="G5" i="19"/>
  <c r="I5" i="19" s="1"/>
  <c r="E5" i="19"/>
  <c r="F5" i="19"/>
  <c r="E5" i="18"/>
  <c r="E5" i="17"/>
  <c r="G5" i="17"/>
  <c r="I5" i="17" s="1"/>
  <c r="G5" i="16"/>
  <c r="I5" i="16"/>
  <c r="E5" i="16"/>
  <c r="F5" i="16" s="1"/>
  <c r="E5" i="15"/>
  <c r="E5" i="14"/>
  <c r="E5" i="12"/>
  <c r="C6" i="12"/>
  <c r="E5" i="11"/>
  <c r="G5" i="11"/>
  <c r="F5" i="10"/>
  <c r="E5" i="10"/>
  <c r="E5" i="9"/>
  <c r="C6" i="9" s="1"/>
  <c r="E6" i="9" s="1"/>
  <c r="F6" i="9" s="1"/>
  <c r="F5" i="9"/>
  <c r="C7" i="9"/>
  <c r="E5" i="8"/>
  <c r="E5" i="7"/>
  <c r="E5" i="6"/>
  <c r="C6" i="6" s="1"/>
  <c r="G5" i="6"/>
  <c r="I5" i="6" s="1"/>
  <c r="E5" i="5"/>
  <c r="C6" i="5" s="1"/>
  <c r="E6" i="5" s="1"/>
  <c r="G6" i="5" s="1"/>
  <c r="G5" i="5"/>
  <c r="I5" i="5" s="1"/>
  <c r="C7" i="5"/>
  <c r="E5" i="4"/>
  <c r="F5" i="4"/>
  <c r="E5" i="3"/>
  <c r="G5" i="3" s="1"/>
  <c r="C6" i="3"/>
  <c r="E6" i="3" s="1"/>
  <c r="I5" i="3"/>
  <c r="E7" i="2"/>
  <c r="H5" i="2"/>
  <c r="J5" i="2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8" i="1"/>
  <c r="C7" i="2"/>
  <c r="C8" i="2" s="1"/>
  <c r="C9" i="2" s="1"/>
  <c r="C10" i="2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H6" i="2"/>
  <c r="J6" i="2" s="1"/>
  <c r="G6" i="2"/>
  <c r="G5" i="2"/>
  <c r="F5" i="3"/>
  <c r="F5" i="5"/>
  <c r="F5" i="6"/>
  <c r="G5" i="10"/>
  <c r="I5" i="10" s="1"/>
  <c r="C6" i="10"/>
  <c r="E6" i="10" s="1"/>
  <c r="C7" i="10"/>
  <c r="C6" i="16"/>
  <c r="G6" i="9"/>
  <c r="I6" i="9"/>
  <c r="C7" i="3"/>
  <c r="C8" i="3" s="1"/>
  <c r="C9" i="3" s="1"/>
  <c r="F6" i="3"/>
  <c r="I5" i="11"/>
  <c r="F5" i="11"/>
  <c r="C6" i="11"/>
  <c r="G5" i="9"/>
  <c r="I5" i="9"/>
  <c r="F5" i="12"/>
  <c r="E7" i="3"/>
  <c r="F7" i="3" s="1"/>
  <c r="E8" i="3"/>
  <c r="G6" i="3"/>
  <c r="I6" i="3" s="1"/>
  <c r="G7" i="3"/>
  <c r="I7" i="3" s="1"/>
  <c r="C6" i="17"/>
  <c r="C7" i="17" s="1"/>
  <c r="F5" i="17"/>
  <c r="E6" i="17"/>
  <c r="G6" i="17" s="1"/>
  <c r="I6" i="17" s="1"/>
  <c r="F6" i="17"/>
  <c r="C6" i="18"/>
  <c r="G5" i="20"/>
  <c r="I5" i="20" s="1"/>
  <c r="C6" i="19"/>
  <c r="E6" i="19" s="1"/>
  <c r="C7" i="19"/>
  <c r="C6" i="15"/>
  <c r="E6" i="15" s="1"/>
  <c r="G6" i="15" s="1"/>
  <c r="I6" i="15" s="1"/>
  <c r="I6" i="5"/>
  <c r="F6" i="5"/>
  <c r="F5" i="8"/>
  <c r="G5" i="12"/>
  <c r="I5" i="12" s="1"/>
  <c r="C7" i="15"/>
  <c r="G30" i="27" l="1"/>
  <c r="I30" i="27" s="1"/>
  <c r="F30" i="27"/>
  <c r="E31" i="27"/>
  <c r="C32" i="27"/>
  <c r="E32" i="27" s="1"/>
  <c r="G29" i="28"/>
  <c r="I29" i="28" s="1"/>
  <c r="F29" i="28"/>
  <c r="E30" i="28"/>
  <c r="C31" i="28"/>
  <c r="E31" i="25"/>
  <c r="C32" i="25"/>
  <c r="E32" i="25" s="1"/>
  <c r="G30" i="25"/>
  <c r="I30" i="25" s="1"/>
  <c r="F30" i="25"/>
  <c r="E31" i="24"/>
  <c r="C32" i="24"/>
  <c r="E32" i="24" s="1"/>
  <c r="F30" i="24"/>
  <c r="C8" i="23"/>
  <c r="E7" i="23"/>
  <c r="G6" i="23"/>
  <c r="I6" i="23" s="1"/>
  <c r="F6" i="23"/>
  <c r="G7" i="22"/>
  <c r="I7" i="22" s="1"/>
  <c r="F7" i="22"/>
  <c r="E8" i="22"/>
  <c r="C9" i="22"/>
  <c r="C7" i="20"/>
  <c r="E6" i="20"/>
  <c r="G6" i="19"/>
  <c r="I6" i="19" s="1"/>
  <c r="F6" i="19"/>
  <c r="E8" i="2"/>
  <c r="G7" i="2"/>
  <c r="H7" i="2"/>
  <c r="J7" i="2" s="1"/>
  <c r="E7" i="5"/>
  <c r="C8" i="5"/>
  <c r="C8" i="9"/>
  <c r="E7" i="9"/>
  <c r="F6" i="15"/>
  <c r="F8" i="3"/>
  <c r="G8" i="3"/>
  <c r="I8" i="3" s="1"/>
  <c r="C10" i="3"/>
  <c r="E9" i="3"/>
  <c r="E7" i="15"/>
  <c r="C8" i="15"/>
  <c r="C8" i="17"/>
  <c r="E7" i="17"/>
  <c r="E6" i="12"/>
  <c r="C7" i="12"/>
  <c r="C7" i="6"/>
  <c r="E6" i="6"/>
  <c r="C7" i="11"/>
  <c r="E6" i="11"/>
  <c r="E7" i="10"/>
  <c r="C8" i="10"/>
  <c r="G5" i="8"/>
  <c r="I5" i="8" s="1"/>
  <c r="C6" i="8"/>
  <c r="E7" i="19"/>
  <c r="C8" i="19"/>
  <c r="C7" i="18"/>
  <c r="E6" i="18"/>
  <c r="C7" i="16"/>
  <c r="E6" i="16"/>
  <c r="G6" i="10"/>
  <c r="I6" i="10" s="1"/>
  <c r="F6" i="10"/>
  <c r="C6" i="4"/>
  <c r="G5" i="4"/>
  <c r="I5" i="4" s="1"/>
  <c r="G5" i="15"/>
  <c r="I5" i="15" s="1"/>
  <c r="F5" i="15"/>
  <c r="F5" i="18"/>
  <c r="G5" i="18"/>
  <c r="I5" i="18" s="1"/>
  <c r="F5" i="7"/>
  <c r="G5" i="7"/>
  <c r="I5" i="7" s="1"/>
  <c r="C6" i="7"/>
  <c r="F5" i="14"/>
  <c r="C6" i="14"/>
  <c r="G5" i="14"/>
  <c r="I5" i="14" s="1"/>
  <c r="E8" i="21"/>
  <c r="C9" i="21"/>
  <c r="F7" i="21"/>
  <c r="G7" i="21"/>
  <c r="I7" i="21" s="1"/>
  <c r="G32" i="27" l="1"/>
  <c r="I32" i="27" s="1"/>
  <c r="F32" i="27"/>
  <c r="F31" i="27"/>
  <c r="G31" i="27"/>
  <c r="I31" i="27" s="1"/>
  <c r="E31" i="28"/>
  <c r="C32" i="28"/>
  <c r="E32" i="28" s="1"/>
  <c r="G30" i="28"/>
  <c r="I30" i="28" s="1"/>
  <c r="F30" i="28"/>
  <c r="G32" i="25"/>
  <c r="I32" i="25" s="1"/>
  <c r="F32" i="25"/>
  <c r="F31" i="25"/>
  <c r="G31" i="25"/>
  <c r="I31" i="25" s="1"/>
  <c r="G32" i="24"/>
  <c r="I32" i="24" s="1"/>
  <c r="F32" i="24"/>
  <c r="F31" i="24"/>
  <c r="G31" i="24"/>
  <c r="I31" i="24" s="1"/>
  <c r="C9" i="23"/>
  <c r="E8" i="23"/>
  <c r="G7" i="23"/>
  <c r="I7" i="23" s="1"/>
  <c r="F7" i="23"/>
  <c r="G8" i="22"/>
  <c r="I8" i="22" s="1"/>
  <c r="F8" i="22"/>
  <c r="C10" i="22"/>
  <c r="E9" i="22"/>
  <c r="G7" i="19"/>
  <c r="I7" i="19" s="1"/>
  <c r="F7" i="19"/>
  <c r="G6" i="16"/>
  <c r="I6" i="16" s="1"/>
  <c r="F6" i="16"/>
  <c r="G6" i="6"/>
  <c r="I6" i="6" s="1"/>
  <c r="F6" i="6"/>
  <c r="F7" i="15"/>
  <c r="G7" i="15"/>
  <c r="I7" i="15" s="1"/>
  <c r="G7" i="9"/>
  <c r="I7" i="9" s="1"/>
  <c r="F7" i="9"/>
  <c r="H8" i="2"/>
  <c r="J8" i="2" s="1"/>
  <c r="E9" i="2"/>
  <c r="G8" i="2"/>
  <c r="E6" i="14"/>
  <c r="C7" i="14"/>
  <c r="C9" i="17"/>
  <c r="E8" i="17"/>
  <c r="E6" i="8"/>
  <c r="C7" i="8"/>
  <c r="C9" i="15"/>
  <c r="E8" i="15"/>
  <c r="E7" i="12"/>
  <c r="C8" i="12"/>
  <c r="G9" i="3"/>
  <c r="I9" i="3" s="1"/>
  <c r="F9" i="3"/>
  <c r="C9" i="9"/>
  <c r="E8" i="9"/>
  <c r="E7" i="20"/>
  <c r="C8" i="20"/>
  <c r="E7" i="16"/>
  <c r="C8" i="16"/>
  <c r="G6" i="18"/>
  <c r="I6" i="18" s="1"/>
  <c r="F6" i="18"/>
  <c r="F7" i="10"/>
  <c r="G7" i="10"/>
  <c r="I7" i="10" s="1"/>
  <c r="G6" i="12"/>
  <c r="I6" i="12" s="1"/>
  <c r="F6" i="12"/>
  <c r="E10" i="3"/>
  <c r="C11" i="3"/>
  <c r="C9" i="5"/>
  <c r="E8" i="5"/>
  <c r="E7" i="11"/>
  <c r="C8" i="11"/>
  <c r="E6" i="7"/>
  <c r="C7" i="7"/>
  <c r="E7" i="6"/>
  <c r="C8" i="6"/>
  <c r="E8" i="10"/>
  <c r="C9" i="10"/>
  <c r="C7" i="4"/>
  <c r="E6" i="4"/>
  <c r="C8" i="18"/>
  <c r="E7" i="18"/>
  <c r="C9" i="19"/>
  <c r="E8" i="19"/>
  <c r="F6" i="11"/>
  <c r="G6" i="11"/>
  <c r="I6" i="11" s="1"/>
  <c r="G7" i="17"/>
  <c r="I7" i="17" s="1"/>
  <c r="F7" i="17"/>
  <c r="G7" i="5"/>
  <c r="I7" i="5" s="1"/>
  <c r="F7" i="5"/>
  <c r="F6" i="20"/>
  <c r="G6" i="20"/>
  <c r="I6" i="20" s="1"/>
  <c r="E9" i="21"/>
  <c r="C10" i="21"/>
  <c r="F8" i="21"/>
  <c r="G8" i="21"/>
  <c r="I8" i="21" s="1"/>
  <c r="G32" i="28" l="1"/>
  <c r="I32" i="28" s="1"/>
  <c r="F32" i="28"/>
  <c r="F31" i="28"/>
  <c r="G31" i="28"/>
  <c r="I31" i="28" s="1"/>
  <c r="G8" i="23"/>
  <c r="I8" i="23" s="1"/>
  <c r="F8" i="23"/>
  <c r="C10" i="23"/>
  <c r="E9" i="23"/>
  <c r="C11" i="22"/>
  <c r="E10" i="22"/>
  <c r="G9" i="22"/>
  <c r="I9" i="22" s="1"/>
  <c r="F9" i="22"/>
  <c r="G7" i="16"/>
  <c r="I7" i="16" s="1"/>
  <c r="F7" i="16"/>
  <c r="G8" i="17"/>
  <c r="I8" i="17" s="1"/>
  <c r="F8" i="17"/>
  <c r="C10" i="19"/>
  <c r="E9" i="19"/>
  <c r="F8" i="5"/>
  <c r="G8" i="5"/>
  <c r="I8" i="5" s="1"/>
  <c r="E8" i="18"/>
  <c r="C9" i="18"/>
  <c r="G7" i="20"/>
  <c r="I7" i="20" s="1"/>
  <c r="F7" i="20"/>
  <c r="G7" i="12"/>
  <c r="I7" i="12" s="1"/>
  <c r="F7" i="12"/>
  <c r="E9" i="17"/>
  <c r="C10" i="17"/>
  <c r="F8" i="10"/>
  <c r="G8" i="10"/>
  <c r="I8" i="10" s="1"/>
  <c r="H9" i="2"/>
  <c r="J9" i="2" s="1"/>
  <c r="G9" i="2"/>
  <c r="E10" i="2"/>
  <c r="F7" i="18"/>
  <c r="G7" i="18"/>
  <c r="I7" i="18" s="1"/>
  <c r="C9" i="20"/>
  <c r="E8" i="20"/>
  <c r="C8" i="7"/>
  <c r="E7" i="7"/>
  <c r="E11" i="3"/>
  <c r="C12" i="3"/>
  <c r="F8" i="9"/>
  <c r="G8" i="9"/>
  <c r="I8" i="9" s="1"/>
  <c r="F8" i="15"/>
  <c r="G8" i="15"/>
  <c r="I8" i="15" s="1"/>
  <c r="C8" i="14"/>
  <c r="E7" i="14"/>
  <c r="F6" i="8"/>
  <c r="G6" i="8"/>
  <c r="I6" i="8" s="1"/>
  <c r="C9" i="12"/>
  <c r="E8" i="12"/>
  <c r="G7" i="6"/>
  <c r="I7" i="6" s="1"/>
  <c r="F7" i="6"/>
  <c r="F6" i="4"/>
  <c r="G6" i="4"/>
  <c r="I6" i="4" s="1"/>
  <c r="E7" i="4"/>
  <c r="C8" i="4"/>
  <c r="G6" i="7"/>
  <c r="I6" i="7" s="1"/>
  <c r="F6" i="7"/>
  <c r="G10" i="3"/>
  <c r="I10" i="3" s="1"/>
  <c r="F10" i="3"/>
  <c r="E9" i="9"/>
  <c r="C10" i="9"/>
  <c r="C10" i="15"/>
  <c r="E9" i="15"/>
  <c r="G6" i="14"/>
  <c r="I6" i="14" s="1"/>
  <c r="F6" i="14"/>
  <c r="G7" i="11"/>
  <c r="I7" i="11" s="1"/>
  <c r="F7" i="11"/>
  <c r="E8" i="6"/>
  <c r="C9" i="6"/>
  <c r="E9" i="5"/>
  <c r="C10" i="5"/>
  <c r="G8" i="19"/>
  <c r="I8" i="19" s="1"/>
  <c r="F8" i="19"/>
  <c r="E9" i="10"/>
  <c r="C10" i="10"/>
  <c r="C9" i="11"/>
  <c r="E8" i="11"/>
  <c r="E8" i="16"/>
  <c r="C9" i="16"/>
  <c r="E7" i="8"/>
  <c r="C8" i="8"/>
  <c r="C11" i="21"/>
  <c r="E10" i="21"/>
  <c r="F9" i="21"/>
  <c r="G9" i="21"/>
  <c r="I9" i="21" s="1"/>
  <c r="G9" i="23" l="1"/>
  <c r="I9" i="23" s="1"/>
  <c r="F9" i="23"/>
  <c r="E10" i="23"/>
  <c r="C11" i="23"/>
  <c r="E11" i="22"/>
  <c r="C12" i="22"/>
  <c r="G10" i="22"/>
  <c r="I10" i="22" s="1"/>
  <c r="F10" i="22"/>
  <c r="F9" i="5"/>
  <c r="G9" i="5"/>
  <c r="I9" i="5" s="1"/>
  <c r="E10" i="19"/>
  <c r="C11" i="19"/>
  <c r="E9" i="11"/>
  <c r="C10" i="11"/>
  <c r="G9" i="19"/>
  <c r="I9" i="19" s="1"/>
  <c r="F9" i="19"/>
  <c r="F9" i="15"/>
  <c r="G9" i="15"/>
  <c r="I9" i="15" s="1"/>
  <c r="F7" i="14"/>
  <c r="G7" i="14"/>
  <c r="I7" i="14" s="1"/>
  <c r="C11" i="15"/>
  <c r="E10" i="15"/>
  <c r="E8" i="14"/>
  <c r="C9" i="14"/>
  <c r="F11" i="3"/>
  <c r="G11" i="3"/>
  <c r="I11" i="3" s="1"/>
  <c r="E10" i="17"/>
  <c r="C11" i="17"/>
  <c r="C10" i="18"/>
  <c r="E9" i="18"/>
  <c r="E9" i="20"/>
  <c r="C10" i="20"/>
  <c r="C11" i="10"/>
  <c r="E10" i="10"/>
  <c r="F7" i="8"/>
  <c r="G7" i="8"/>
  <c r="I7" i="8" s="1"/>
  <c r="G9" i="10"/>
  <c r="I9" i="10" s="1"/>
  <c r="F9" i="10"/>
  <c r="C10" i="16"/>
  <c r="E9" i="16"/>
  <c r="E10" i="9"/>
  <c r="C11" i="9"/>
  <c r="E8" i="4"/>
  <c r="C9" i="4"/>
  <c r="G8" i="12"/>
  <c r="I8" i="12" s="1"/>
  <c r="F8" i="12"/>
  <c r="F7" i="7"/>
  <c r="G7" i="7"/>
  <c r="I7" i="7" s="1"/>
  <c r="G10" i="2"/>
  <c r="E11" i="2"/>
  <c r="H10" i="2"/>
  <c r="J10" i="2" s="1"/>
  <c r="F9" i="17"/>
  <c r="G9" i="17"/>
  <c r="I9" i="17" s="1"/>
  <c r="G8" i="18"/>
  <c r="I8" i="18" s="1"/>
  <c r="F8" i="18"/>
  <c r="E9" i="6"/>
  <c r="C10" i="6"/>
  <c r="F8" i="6"/>
  <c r="G8" i="6"/>
  <c r="I8" i="6" s="1"/>
  <c r="G8" i="16"/>
  <c r="I8" i="16" s="1"/>
  <c r="F8" i="16"/>
  <c r="G9" i="9"/>
  <c r="I9" i="9" s="1"/>
  <c r="F9" i="9"/>
  <c r="F7" i="4"/>
  <c r="G7" i="4"/>
  <c r="I7" i="4" s="1"/>
  <c r="E9" i="12"/>
  <c r="C10" i="12"/>
  <c r="E8" i="7"/>
  <c r="C9" i="7"/>
  <c r="C9" i="8"/>
  <c r="E8" i="8"/>
  <c r="C13" i="3"/>
  <c r="E12" i="3"/>
  <c r="F8" i="11"/>
  <c r="G8" i="11"/>
  <c r="I8" i="11" s="1"/>
  <c r="E10" i="5"/>
  <c r="C11" i="5"/>
  <c r="G8" i="20"/>
  <c r="I8" i="20" s="1"/>
  <c r="F8" i="20"/>
  <c r="F10" i="21"/>
  <c r="G10" i="21"/>
  <c r="I10" i="21" s="1"/>
  <c r="C12" i="21"/>
  <c r="E11" i="21"/>
  <c r="F10" i="23" l="1"/>
  <c r="G10" i="23"/>
  <c r="I10" i="23" s="1"/>
  <c r="C12" i="23"/>
  <c r="E11" i="23"/>
  <c r="E12" i="22"/>
  <c r="C13" i="22"/>
  <c r="G11" i="22"/>
  <c r="I11" i="22" s="1"/>
  <c r="F11" i="22"/>
  <c r="E12" i="2"/>
  <c r="G11" i="2"/>
  <c r="H11" i="2"/>
  <c r="J11" i="2" s="1"/>
  <c r="F9" i="11"/>
  <c r="G9" i="11"/>
  <c r="I9" i="11" s="1"/>
  <c r="G9" i="6"/>
  <c r="I9" i="6" s="1"/>
  <c r="F9" i="6"/>
  <c r="F12" i="3"/>
  <c r="G12" i="3"/>
  <c r="I12" i="3" s="1"/>
  <c r="C12" i="9"/>
  <c r="E11" i="9"/>
  <c r="G9" i="18"/>
  <c r="I9" i="18" s="1"/>
  <c r="F9" i="18"/>
  <c r="E9" i="14"/>
  <c r="C10" i="14"/>
  <c r="E11" i="19"/>
  <c r="C12" i="19"/>
  <c r="C10" i="4"/>
  <c r="E9" i="4"/>
  <c r="E10" i="20"/>
  <c r="C11" i="20"/>
  <c r="G9" i="20"/>
  <c r="I9" i="20" s="1"/>
  <c r="F9" i="20"/>
  <c r="F9" i="12"/>
  <c r="G9" i="12"/>
  <c r="I9" i="12" s="1"/>
  <c r="F10" i="9"/>
  <c r="G10" i="9"/>
  <c r="I10" i="9" s="1"/>
  <c r="C11" i="18"/>
  <c r="E10" i="18"/>
  <c r="G8" i="14"/>
  <c r="I8" i="14" s="1"/>
  <c r="F8" i="14"/>
  <c r="G10" i="19"/>
  <c r="I10" i="19" s="1"/>
  <c r="F10" i="19"/>
  <c r="E10" i="11"/>
  <c r="C11" i="11"/>
  <c r="C12" i="5"/>
  <c r="E11" i="5"/>
  <c r="G10" i="5"/>
  <c r="I10" i="5" s="1"/>
  <c r="F10" i="5"/>
  <c r="E9" i="8"/>
  <c r="C10" i="8"/>
  <c r="F9" i="16"/>
  <c r="G9" i="16"/>
  <c r="I9" i="16" s="1"/>
  <c r="F10" i="10"/>
  <c r="G10" i="10"/>
  <c r="I10" i="10" s="1"/>
  <c r="E11" i="17"/>
  <c r="C12" i="17"/>
  <c r="F10" i="15"/>
  <c r="G10" i="15"/>
  <c r="I10" i="15" s="1"/>
  <c r="G8" i="7"/>
  <c r="I8" i="7" s="1"/>
  <c r="F8" i="7"/>
  <c r="E10" i="12"/>
  <c r="C11" i="12"/>
  <c r="F8" i="4"/>
  <c r="G8" i="4"/>
  <c r="I8" i="4" s="1"/>
  <c r="E13" i="3"/>
  <c r="C14" i="3"/>
  <c r="G8" i="8"/>
  <c r="I8" i="8" s="1"/>
  <c r="F8" i="8"/>
  <c r="C10" i="7"/>
  <c r="E9" i="7"/>
  <c r="C11" i="6"/>
  <c r="E10" i="6"/>
  <c r="C11" i="16"/>
  <c r="E10" i="16"/>
  <c r="C12" i="10"/>
  <c r="E11" i="10"/>
  <c r="G10" i="17"/>
  <c r="I10" i="17" s="1"/>
  <c r="F10" i="17"/>
  <c r="C12" i="15"/>
  <c r="E11" i="15"/>
  <c r="E12" i="21"/>
  <c r="C13" i="21"/>
  <c r="G11" i="21"/>
  <c r="I11" i="21" s="1"/>
  <c r="F11" i="21"/>
  <c r="C13" i="23" l="1"/>
  <c r="E12" i="23"/>
  <c r="F11" i="23"/>
  <c r="G11" i="23"/>
  <c r="I11" i="23" s="1"/>
  <c r="C14" i="22"/>
  <c r="E13" i="22"/>
  <c r="F12" i="22"/>
  <c r="G12" i="22"/>
  <c r="I12" i="22" s="1"/>
  <c r="C13" i="17"/>
  <c r="E12" i="17"/>
  <c r="E12" i="19"/>
  <c r="C13" i="19"/>
  <c r="G11" i="9"/>
  <c r="I11" i="9" s="1"/>
  <c r="F11" i="9"/>
  <c r="E11" i="12"/>
  <c r="C12" i="12"/>
  <c r="E10" i="8"/>
  <c r="C11" i="8"/>
  <c r="G11" i="17"/>
  <c r="I11" i="17" s="1"/>
  <c r="F11" i="17"/>
  <c r="F10" i="11"/>
  <c r="G10" i="11"/>
  <c r="I10" i="11" s="1"/>
  <c r="E11" i="18"/>
  <c r="C12" i="18"/>
  <c r="G11" i="19"/>
  <c r="I11" i="19" s="1"/>
  <c r="F11" i="19"/>
  <c r="E12" i="9"/>
  <c r="C13" i="9"/>
  <c r="C13" i="10"/>
  <c r="E12" i="10"/>
  <c r="E10" i="4"/>
  <c r="C11" i="4"/>
  <c r="F10" i="16"/>
  <c r="G10" i="16"/>
  <c r="I10" i="16" s="1"/>
  <c r="E11" i="16"/>
  <c r="C12" i="16"/>
  <c r="E11" i="20"/>
  <c r="C12" i="20"/>
  <c r="E10" i="14"/>
  <c r="C11" i="14"/>
  <c r="F10" i="18"/>
  <c r="G10" i="18"/>
  <c r="I10" i="18" s="1"/>
  <c r="F9" i="8"/>
  <c r="G9" i="8"/>
  <c r="I9" i="8" s="1"/>
  <c r="G10" i="6"/>
  <c r="I10" i="6" s="1"/>
  <c r="F10" i="6"/>
  <c r="E11" i="6"/>
  <c r="C12" i="6"/>
  <c r="G13" i="3"/>
  <c r="I13" i="3" s="1"/>
  <c r="F13" i="3"/>
  <c r="F10" i="20"/>
  <c r="G10" i="20"/>
  <c r="I10" i="20" s="1"/>
  <c r="G9" i="14"/>
  <c r="I9" i="14" s="1"/>
  <c r="F9" i="14"/>
  <c r="E10" i="7"/>
  <c r="C11" i="7"/>
  <c r="C13" i="5"/>
  <c r="E12" i="5"/>
  <c r="F11" i="15"/>
  <c r="G11" i="15"/>
  <c r="I11" i="15" s="1"/>
  <c r="C12" i="11"/>
  <c r="E11" i="11"/>
  <c r="C13" i="15"/>
  <c r="E12" i="15"/>
  <c r="F10" i="12"/>
  <c r="G10" i="12"/>
  <c r="I10" i="12" s="1"/>
  <c r="C15" i="3"/>
  <c r="E14" i="3"/>
  <c r="G11" i="10"/>
  <c r="I11" i="10" s="1"/>
  <c r="F11" i="10"/>
  <c r="F9" i="7"/>
  <c r="G9" i="7"/>
  <c r="I9" i="7" s="1"/>
  <c r="G11" i="5"/>
  <c r="I11" i="5" s="1"/>
  <c r="F11" i="5"/>
  <c r="G9" i="4"/>
  <c r="I9" i="4" s="1"/>
  <c r="F9" i="4"/>
  <c r="H12" i="2"/>
  <c r="J12" i="2" s="1"/>
  <c r="E13" i="2"/>
  <c r="G12" i="2"/>
  <c r="E13" i="21"/>
  <c r="C14" i="21"/>
  <c r="F12" i="21"/>
  <c r="G12" i="21"/>
  <c r="I12" i="21" s="1"/>
  <c r="F12" i="23" l="1"/>
  <c r="G12" i="23"/>
  <c r="I12" i="23" s="1"/>
  <c r="C14" i="23"/>
  <c r="E13" i="23"/>
  <c r="G13" i="22"/>
  <c r="I13" i="22" s="1"/>
  <c r="F13" i="22"/>
  <c r="C15" i="22"/>
  <c r="E14" i="22"/>
  <c r="F14" i="3"/>
  <c r="G14" i="3"/>
  <c r="I14" i="3" s="1"/>
  <c r="E12" i="20"/>
  <c r="C13" i="20"/>
  <c r="E15" i="3"/>
  <c r="C16" i="3"/>
  <c r="G10" i="4"/>
  <c r="I10" i="4" s="1"/>
  <c r="F10" i="4"/>
  <c r="F11" i="11"/>
  <c r="G11" i="11"/>
  <c r="I11" i="11" s="1"/>
  <c r="E11" i="4"/>
  <c r="C12" i="4"/>
  <c r="G11" i="20"/>
  <c r="I11" i="20" s="1"/>
  <c r="F11" i="20"/>
  <c r="C13" i="6"/>
  <c r="E12" i="6"/>
  <c r="E12" i="16"/>
  <c r="C13" i="16"/>
  <c r="F12" i="10"/>
  <c r="G12" i="10"/>
  <c r="I12" i="10" s="1"/>
  <c r="E12" i="18"/>
  <c r="C13" i="18"/>
  <c r="C12" i="8"/>
  <c r="E11" i="8"/>
  <c r="E13" i="19"/>
  <c r="C14" i="19"/>
  <c r="G10" i="7"/>
  <c r="I10" i="7" s="1"/>
  <c r="F10" i="7"/>
  <c r="G11" i="6"/>
  <c r="I11" i="6" s="1"/>
  <c r="F11" i="6"/>
  <c r="G11" i="16"/>
  <c r="I11" i="16" s="1"/>
  <c r="F11" i="16"/>
  <c r="E13" i="10"/>
  <c r="C14" i="10"/>
  <c r="G11" i="18"/>
  <c r="I11" i="18" s="1"/>
  <c r="F11" i="18"/>
  <c r="F10" i="8"/>
  <c r="G10" i="8"/>
  <c r="I10" i="8" s="1"/>
  <c r="F12" i="19"/>
  <c r="G12" i="19"/>
  <c r="I12" i="19" s="1"/>
  <c r="E11" i="7"/>
  <c r="C12" i="7"/>
  <c r="C13" i="11"/>
  <c r="E12" i="11"/>
  <c r="H13" i="2"/>
  <c r="J13" i="2" s="1"/>
  <c r="E14" i="2"/>
  <c r="G13" i="2"/>
  <c r="F12" i="15"/>
  <c r="G12" i="15"/>
  <c r="I12" i="15" s="1"/>
  <c r="F12" i="5"/>
  <c r="G12" i="5"/>
  <c r="I12" i="5" s="1"/>
  <c r="C12" i="14"/>
  <c r="E11" i="14"/>
  <c r="E13" i="9"/>
  <c r="C14" i="9"/>
  <c r="C13" i="12"/>
  <c r="E12" i="12"/>
  <c r="F12" i="17"/>
  <c r="G12" i="17"/>
  <c r="I12" i="17" s="1"/>
  <c r="E13" i="15"/>
  <c r="C14" i="15"/>
  <c r="E13" i="5"/>
  <c r="C14" i="5"/>
  <c r="G10" i="14"/>
  <c r="I10" i="14" s="1"/>
  <c r="F10" i="14"/>
  <c r="F12" i="9"/>
  <c r="G12" i="9"/>
  <c r="I12" i="9" s="1"/>
  <c r="G11" i="12"/>
  <c r="I11" i="12" s="1"/>
  <c r="F11" i="12"/>
  <c r="C14" i="17"/>
  <c r="E13" i="17"/>
  <c r="E14" i="21"/>
  <c r="C15" i="21"/>
  <c r="F13" i="21"/>
  <c r="G13" i="21"/>
  <c r="I13" i="21" s="1"/>
  <c r="C15" i="23" l="1"/>
  <c r="E14" i="23"/>
  <c r="F13" i="23"/>
  <c r="G13" i="23"/>
  <c r="I13" i="23" s="1"/>
  <c r="G14" i="22"/>
  <c r="I14" i="22" s="1"/>
  <c r="F14" i="22"/>
  <c r="C16" i="22"/>
  <c r="E15" i="22"/>
  <c r="G13" i="9"/>
  <c r="I13" i="9" s="1"/>
  <c r="F13" i="9"/>
  <c r="F13" i="17"/>
  <c r="G13" i="17"/>
  <c r="I13" i="17" s="1"/>
  <c r="F11" i="14"/>
  <c r="G11" i="14"/>
  <c r="I11" i="14" s="1"/>
  <c r="F11" i="7"/>
  <c r="G11" i="7"/>
  <c r="I11" i="7" s="1"/>
  <c r="C13" i="8"/>
  <c r="E12" i="8"/>
  <c r="F12" i="16"/>
  <c r="G12" i="16"/>
  <c r="I12" i="16" s="1"/>
  <c r="G11" i="4"/>
  <c r="I11" i="4" s="1"/>
  <c r="F11" i="4"/>
  <c r="G15" i="3"/>
  <c r="I15" i="3" s="1"/>
  <c r="F15" i="3"/>
  <c r="E13" i="16"/>
  <c r="C14" i="16"/>
  <c r="E14" i="17"/>
  <c r="C15" i="17"/>
  <c r="H14" i="2"/>
  <c r="J14" i="2" s="1"/>
  <c r="G14" i="2"/>
  <c r="E15" i="2"/>
  <c r="C15" i="10"/>
  <c r="E14" i="10"/>
  <c r="E13" i="18"/>
  <c r="C14" i="18"/>
  <c r="G12" i="6"/>
  <c r="I12" i="6" s="1"/>
  <c r="F12" i="6"/>
  <c r="E13" i="20"/>
  <c r="C14" i="20"/>
  <c r="E12" i="7"/>
  <c r="C13" i="7"/>
  <c r="E12" i="4"/>
  <c r="C13" i="4"/>
  <c r="C13" i="14"/>
  <c r="E12" i="14"/>
  <c r="C15" i="5"/>
  <c r="E14" i="5"/>
  <c r="F13" i="10"/>
  <c r="G13" i="10"/>
  <c r="I13" i="10" s="1"/>
  <c r="G12" i="18"/>
  <c r="I12" i="18" s="1"/>
  <c r="F12" i="18"/>
  <c r="E13" i="6"/>
  <c r="C14" i="6"/>
  <c r="F12" i="20"/>
  <c r="G12" i="20"/>
  <c r="I12" i="20" s="1"/>
  <c r="E16" i="3"/>
  <c r="C17" i="3"/>
  <c r="F12" i="12"/>
  <c r="G12" i="12"/>
  <c r="I12" i="12" s="1"/>
  <c r="F13" i="5"/>
  <c r="G13" i="5"/>
  <c r="I13" i="5" s="1"/>
  <c r="C14" i="12"/>
  <c r="E13" i="12"/>
  <c r="F12" i="11"/>
  <c r="G12" i="11"/>
  <c r="I12" i="11" s="1"/>
  <c r="C15" i="19"/>
  <c r="E14" i="19"/>
  <c r="F13" i="15"/>
  <c r="G13" i="15"/>
  <c r="I13" i="15" s="1"/>
  <c r="G11" i="8"/>
  <c r="I11" i="8" s="1"/>
  <c r="F11" i="8"/>
  <c r="C15" i="15"/>
  <c r="E14" i="15"/>
  <c r="E14" i="9"/>
  <c r="C15" i="9"/>
  <c r="E13" i="11"/>
  <c r="C14" i="11"/>
  <c r="F13" i="19"/>
  <c r="G13" i="19"/>
  <c r="I13" i="19" s="1"/>
  <c r="E15" i="21"/>
  <c r="C16" i="21"/>
  <c r="G14" i="21"/>
  <c r="I14" i="21" s="1"/>
  <c r="F14" i="21"/>
  <c r="G14" i="23" l="1"/>
  <c r="I14" i="23" s="1"/>
  <c r="F14" i="23"/>
  <c r="E15" i="23"/>
  <c r="C16" i="23"/>
  <c r="F15" i="22"/>
  <c r="G15" i="22"/>
  <c r="I15" i="22" s="1"/>
  <c r="C17" i="22"/>
  <c r="E16" i="22"/>
  <c r="G14" i="9"/>
  <c r="I14" i="9" s="1"/>
  <c r="F14" i="9"/>
  <c r="G13" i="20"/>
  <c r="I13" i="20" s="1"/>
  <c r="F13" i="20"/>
  <c r="E16" i="2"/>
  <c r="G15" i="2"/>
  <c r="H15" i="2"/>
  <c r="J15" i="2" s="1"/>
  <c r="G13" i="16"/>
  <c r="I13" i="16" s="1"/>
  <c r="F13" i="16"/>
  <c r="G14" i="19"/>
  <c r="I14" i="19" s="1"/>
  <c r="F14" i="19"/>
  <c r="E15" i="19"/>
  <c r="C16" i="19"/>
  <c r="F12" i="4"/>
  <c r="G12" i="4"/>
  <c r="I12" i="4" s="1"/>
  <c r="G12" i="8"/>
  <c r="I12" i="8" s="1"/>
  <c r="F12" i="8"/>
  <c r="G16" i="3"/>
  <c r="I16" i="3" s="1"/>
  <c r="F16" i="3"/>
  <c r="C15" i="16"/>
  <c r="E14" i="16"/>
  <c r="G14" i="15"/>
  <c r="I14" i="15" s="1"/>
  <c r="F14" i="15"/>
  <c r="E13" i="4"/>
  <c r="C14" i="4"/>
  <c r="G14" i="5"/>
  <c r="I14" i="5" s="1"/>
  <c r="F14" i="5"/>
  <c r="C14" i="7"/>
  <c r="E13" i="7"/>
  <c r="C15" i="18"/>
  <c r="E14" i="18"/>
  <c r="C14" i="8"/>
  <c r="E13" i="8"/>
  <c r="E14" i="12"/>
  <c r="C15" i="12"/>
  <c r="E15" i="15"/>
  <c r="C16" i="15"/>
  <c r="C15" i="11"/>
  <c r="E14" i="11"/>
  <c r="F13" i="6"/>
  <c r="G13" i="6"/>
  <c r="I13" i="6" s="1"/>
  <c r="C16" i="5"/>
  <c r="E15" i="5"/>
  <c r="G12" i="7"/>
  <c r="I12" i="7" s="1"/>
  <c r="F12" i="7"/>
  <c r="F13" i="18"/>
  <c r="G13" i="18"/>
  <c r="I13" i="18" s="1"/>
  <c r="C16" i="17"/>
  <c r="E15" i="17"/>
  <c r="E13" i="14"/>
  <c r="C14" i="14"/>
  <c r="E15" i="10"/>
  <c r="C16" i="10"/>
  <c r="E14" i="6"/>
  <c r="C15" i="6"/>
  <c r="F13" i="11"/>
  <c r="G13" i="11"/>
  <c r="I13" i="11" s="1"/>
  <c r="C16" i="9"/>
  <c r="E15" i="9"/>
  <c r="F13" i="12"/>
  <c r="G13" i="12"/>
  <c r="I13" i="12" s="1"/>
  <c r="E17" i="3"/>
  <c r="C18" i="3"/>
  <c r="F12" i="14"/>
  <c r="G12" i="14"/>
  <c r="I12" i="14" s="1"/>
  <c r="C15" i="20"/>
  <c r="E14" i="20"/>
  <c r="F14" i="10"/>
  <c r="G14" i="10"/>
  <c r="I14" i="10" s="1"/>
  <c r="F14" i="17"/>
  <c r="G14" i="17"/>
  <c r="I14" i="17" s="1"/>
  <c r="C17" i="21"/>
  <c r="E16" i="21"/>
  <c r="G15" i="21"/>
  <c r="I15" i="21" s="1"/>
  <c r="F15" i="21"/>
  <c r="F15" i="23" l="1"/>
  <c r="G15" i="23"/>
  <c r="I15" i="23" s="1"/>
  <c r="E16" i="23"/>
  <c r="C17" i="23"/>
  <c r="E17" i="22"/>
  <c r="C18" i="22"/>
  <c r="F16" i="22"/>
  <c r="G16" i="22"/>
  <c r="I16" i="22" s="1"/>
  <c r="G13" i="4"/>
  <c r="I13" i="4" s="1"/>
  <c r="F13" i="4"/>
  <c r="H16" i="2"/>
  <c r="J16" i="2" s="1"/>
  <c r="E17" i="2"/>
  <c r="G16" i="2"/>
  <c r="E16" i="5"/>
  <c r="C17" i="5"/>
  <c r="E16" i="10"/>
  <c r="C17" i="10"/>
  <c r="G14" i="12"/>
  <c r="I14" i="12" s="1"/>
  <c r="F14" i="12"/>
  <c r="C15" i="7"/>
  <c r="E14" i="7"/>
  <c r="G15" i="15"/>
  <c r="I15" i="15" s="1"/>
  <c r="F15" i="15"/>
  <c r="F15" i="19"/>
  <c r="G15" i="19"/>
  <c r="I15" i="19" s="1"/>
  <c r="F15" i="9"/>
  <c r="G15" i="9"/>
  <c r="I15" i="9" s="1"/>
  <c r="E15" i="12"/>
  <c r="C16" i="12"/>
  <c r="E16" i="9"/>
  <c r="C17" i="9"/>
  <c r="E14" i="14"/>
  <c r="C15" i="14"/>
  <c r="G14" i="11"/>
  <c r="I14" i="11" s="1"/>
  <c r="F14" i="11"/>
  <c r="G13" i="8"/>
  <c r="I13" i="8" s="1"/>
  <c r="F13" i="8"/>
  <c r="G14" i="16"/>
  <c r="I14" i="16" s="1"/>
  <c r="F14" i="16"/>
  <c r="G14" i="6"/>
  <c r="I14" i="6" s="1"/>
  <c r="F14" i="6"/>
  <c r="G17" i="3"/>
  <c r="I17" i="3" s="1"/>
  <c r="F17" i="3"/>
  <c r="F13" i="14"/>
  <c r="G13" i="14"/>
  <c r="I13" i="14" s="1"/>
  <c r="E15" i="11"/>
  <c r="C16" i="11"/>
  <c r="E14" i="8"/>
  <c r="C15" i="8"/>
  <c r="E15" i="16"/>
  <c r="C16" i="16"/>
  <c r="C16" i="20"/>
  <c r="E15" i="20"/>
  <c r="C17" i="17"/>
  <c r="E16" i="17"/>
  <c r="C16" i="18"/>
  <c r="E15" i="18"/>
  <c r="G13" i="7"/>
  <c r="I13" i="7" s="1"/>
  <c r="F13" i="7"/>
  <c r="F15" i="10"/>
  <c r="G15" i="10"/>
  <c r="I15" i="10" s="1"/>
  <c r="E18" i="3"/>
  <c r="C19" i="3"/>
  <c r="G14" i="20"/>
  <c r="I14" i="20" s="1"/>
  <c r="F14" i="20"/>
  <c r="E15" i="6"/>
  <c r="C16" i="6"/>
  <c r="F15" i="17"/>
  <c r="G15" i="17"/>
  <c r="I15" i="17" s="1"/>
  <c r="G15" i="5"/>
  <c r="I15" i="5" s="1"/>
  <c r="F15" i="5"/>
  <c r="E16" i="15"/>
  <c r="C17" i="15"/>
  <c r="G14" i="18"/>
  <c r="I14" i="18" s="1"/>
  <c r="F14" i="18"/>
  <c r="E14" i="4"/>
  <c r="C15" i="4"/>
  <c r="E16" i="19"/>
  <c r="C17" i="19"/>
  <c r="G16" i="21"/>
  <c r="I16" i="21" s="1"/>
  <c r="F16" i="21"/>
  <c r="C18" i="21"/>
  <c r="E17" i="21"/>
  <c r="F16" i="23" l="1"/>
  <c r="G16" i="23"/>
  <c r="I16" i="23" s="1"/>
  <c r="E17" i="23"/>
  <c r="C18" i="23"/>
  <c r="G17" i="22"/>
  <c r="I17" i="22" s="1"/>
  <c r="F17" i="22"/>
  <c r="E18" i="22"/>
  <c r="C19" i="22"/>
  <c r="E15" i="8"/>
  <c r="C16" i="8"/>
  <c r="C17" i="18"/>
  <c r="E16" i="18"/>
  <c r="F16" i="5"/>
  <c r="G16" i="5"/>
  <c r="I16" i="5" s="1"/>
  <c r="G16" i="9"/>
  <c r="I16" i="9" s="1"/>
  <c r="F16" i="9"/>
  <c r="G17" i="2"/>
  <c r="E18" i="2"/>
  <c r="H17" i="2"/>
  <c r="J17" i="2" s="1"/>
  <c r="F15" i="16"/>
  <c r="G15" i="16"/>
  <c r="I15" i="16" s="1"/>
  <c r="C16" i="7"/>
  <c r="E15" i="7"/>
  <c r="E16" i="6"/>
  <c r="C17" i="6"/>
  <c r="F16" i="15"/>
  <c r="G16" i="15"/>
  <c r="I16" i="15" s="1"/>
  <c r="C18" i="17"/>
  <c r="E17" i="17"/>
  <c r="G15" i="20"/>
  <c r="I15" i="20" s="1"/>
  <c r="F15" i="20"/>
  <c r="C17" i="11"/>
  <c r="E16" i="11"/>
  <c r="C17" i="12"/>
  <c r="E16" i="12"/>
  <c r="C18" i="10"/>
  <c r="E17" i="10"/>
  <c r="F18" i="3"/>
  <c r="G18" i="3"/>
  <c r="I18" i="3" s="1"/>
  <c r="F14" i="14"/>
  <c r="G14" i="14"/>
  <c r="I14" i="14" s="1"/>
  <c r="E17" i="19"/>
  <c r="C18" i="19"/>
  <c r="G16" i="17"/>
  <c r="I16" i="17" s="1"/>
  <c r="F16" i="17"/>
  <c r="C18" i="9"/>
  <c r="E17" i="9"/>
  <c r="G15" i="6"/>
  <c r="I15" i="6" s="1"/>
  <c r="F15" i="6"/>
  <c r="E15" i="4"/>
  <c r="C16" i="4"/>
  <c r="G14" i="4"/>
  <c r="I14" i="4" s="1"/>
  <c r="F14" i="4"/>
  <c r="E16" i="20"/>
  <c r="C17" i="20"/>
  <c r="G15" i="11"/>
  <c r="I15" i="11" s="1"/>
  <c r="F15" i="11"/>
  <c r="G15" i="12"/>
  <c r="I15" i="12" s="1"/>
  <c r="F15" i="12"/>
  <c r="G16" i="10"/>
  <c r="I16" i="10" s="1"/>
  <c r="F16" i="10"/>
  <c r="E17" i="15"/>
  <c r="C18" i="15"/>
  <c r="G16" i="19"/>
  <c r="I16" i="19" s="1"/>
  <c r="F16" i="19"/>
  <c r="F14" i="8"/>
  <c r="G14" i="8"/>
  <c r="I14" i="8" s="1"/>
  <c r="E19" i="3"/>
  <c r="C20" i="3"/>
  <c r="G15" i="18"/>
  <c r="I15" i="18" s="1"/>
  <c r="F15" i="18"/>
  <c r="C17" i="16"/>
  <c r="E16" i="16"/>
  <c r="E15" i="14"/>
  <c r="C16" i="14"/>
  <c r="F14" i="7"/>
  <c r="G14" i="7"/>
  <c r="I14" i="7" s="1"/>
  <c r="C18" i="5"/>
  <c r="E17" i="5"/>
  <c r="G17" i="21"/>
  <c r="I17" i="21" s="1"/>
  <c r="F17" i="21"/>
  <c r="E18" i="21"/>
  <c r="C19" i="21"/>
  <c r="F17" i="23" l="1"/>
  <c r="E18" i="23"/>
  <c r="C19" i="23"/>
  <c r="C20" i="22"/>
  <c r="E19" i="22"/>
  <c r="F18" i="22"/>
  <c r="G18" i="22"/>
  <c r="I18" i="22" s="1"/>
  <c r="F17" i="15"/>
  <c r="G17" i="15"/>
  <c r="I17" i="15" s="1"/>
  <c r="E17" i="6"/>
  <c r="C18" i="6"/>
  <c r="G17" i="5"/>
  <c r="I17" i="5" s="1"/>
  <c r="F17" i="5"/>
  <c r="C18" i="20"/>
  <c r="E17" i="20"/>
  <c r="C19" i="5"/>
  <c r="E18" i="5"/>
  <c r="F16" i="20"/>
  <c r="G16" i="20"/>
  <c r="I16" i="20" s="1"/>
  <c r="G17" i="19"/>
  <c r="I17" i="19" s="1"/>
  <c r="F17" i="19"/>
  <c r="E18" i="10"/>
  <c r="C19" i="10"/>
  <c r="G16" i="6"/>
  <c r="I16" i="6" s="1"/>
  <c r="F16" i="6"/>
  <c r="G18" i="2"/>
  <c r="E19" i="2"/>
  <c r="F16" i="18"/>
  <c r="G16" i="18"/>
  <c r="I16" i="18" s="1"/>
  <c r="G15" i="14"/>
  <c r="I15" i="14" s="1"/>
  <c r="F15" i="14"/>
  <c r="C18" i="11"/>
  <c r="E17" i="11"/>
  <c r="F16" i="16"/>
  <c r="G16" i="16"/>
  <c r="I16" i="16" s="1"/>
  <c r="F17" i="9"/>
  <c r="G17" i="9"/>
  <c r="I17" i="9" s="1"/>
  <c r="F16" i="12"/>
  <c r="G16" i="12"/>
  <c r="I16" i="12" s="1"/>
  <c r="F17" i="17"/>
  <c r="G17" i="17"/>
  <c r="I17" i="17" s="1"/>
  <c r="F15" i="7"/>
  <c r="G15" i="7"/>
  <c r="I15" i="7" s="1"/>
  <c r="E17" i="18"/>
  <c r="C18" i="18"/>
  <c r="G19" i="3"/>
  <c r="I19" i="3" s="1"/>
  <c r="F19" i="3"/>
  <c r="C19" i="19"/>
  <c r="E18" i="19"/>
  <c r="E17" i="16"/>
  <c r="C18" i="16"/>
  <c r="C19" i="9"/>
  <c r="E18" i="9"/>
  <c r="E17" i="12"/>
  <c r="C18" i="12"/>
  <c r="E18" i="17"/>
  <c r="C19" i="17"/>
  <c r="E16" i="7"/>
  <c r="C17" i="7"/>
  <c r="C17" i="8"/>
  <c r="E16" i="8"/>
  <c r="F15" i="4"/>
  <c r="G15" i="4"/>
  <c r="I15" i="4" s="1"/>
  <c r="F17" i="10"/>
  <c r="G17" i="10"/>
  <c r="I17" i="10" s="1"/>
  <c r="C17" i="14"/>
  <c r="E16" i="14"/>
  <c r="E20" i="3"/>
  <c r="C21" i="3"/>
  <c r="E18" i="15"/>
  <c r="C19" i="15"/>
  <c r="E16" i="4"/>
  <c r="C17" i="4"/>
  <c r="F16" i="11"/>
  <c r="G16" i="11"/>
  <c r="I16" i="11" s="1"/>
  <c r="G15" i="8"/>
  <c r="I15" i="8" s="1"/>
  <c r="F15" i="8"/>
  <c r="E19" i="21"/>
  <c r="C20" i="21"/>
  <c r="G18" i="21"/>
  <c r="I18" i="21" s="1"/>
  <c r="F18" i="21"/>
  <c r="C20" i="23" l="1"/>
  <c r="E19" i="23"/>
  <c r="G18" i="23"/>
  <c r="F18" i="23"/>
  <c r="I19" i="22"/>
  <c r="F19" i="22"/>
  <c r="C21" i="22"/>
  <c r="E20" i="22"/>
  <c r="E17" i="8"/>
  <c r="C18" i="8"/>
  <c r="G16" i="14"/>
  <c r="I16" i="14" s="1"/>
  <c r="F16" i="14"/>
  <c r="C20" i="19"/>
  <c r="E19" i="19"/>
  <c r="E19" i="15"/>
  <c r="C20" i="15"/>
  <c r="E17" i="7"/>
  <c r="C18" i="7"/>
  <c r="G18" i="9"/>
  <c r="I18" i="9" s="1"/>
  <c r="F18" i="9"/>
  <c r="C20" i="10"/>
  <c r="E19" i="10"/>
  <c r="G18" i="5"/>
  <c r="I18" i="5" s="1"/>
  <c r="F18" i="5"/>
  <c r="E18" i="6"/>
  <c r="C19" i="6"/>
  <c r="G16" i="8"/>
  <c r="I16" i="8" s="1"/>
  <c r="F16" i="8"/>
  <c r="F17" i="12"/>
  <c r="G17" i="12"/>
  <c r="I17" i="12" s="1"/>
  <c r="C20" i="9"/>
  <c r="E19" i="9"/>
  <c r="F18" i="10"/>
  <c r="G18" i="10"/>
  <c r="I18" i="10" s="1"/>
  <c r="E19" i="5"/>
  <c r="C20" i="5"/>
  <c r="G17" i="6"/>
  <c r="I17" i="6" s="1"/>
  <c r="F17" i="6"/>
  <c r="E18" i="12"/>
  <c r="C19" i="12"/>
  <c r="E17" i="14"/>
  <c r="C18" i="14"/>
  <c r="G18" i="15"/>
  <c r="I18" i="15" s="1"/>
  <c r="F18" i="15"/>
  <c r="C22" i="3"/>
  <c r="E21" i="3"/>
  <c r="C20" i="17"/>
  <c r="E19" i="17"/>
  <c r="E18" i="16"/>
  <c r="C19" i="16"/>
  <c r="E18" i="18"/>
  <c r="C19" i="18"/>
  <c r="G17" i="11"/>
  <c r="I17" i="11" s="1"/>
  <c r="F17" i="11"/>
  <c r="E20" i="2"/>
  <c r="G19" i="2"/>
  <c r="H19" i="2"/>
  <c r="J19" i="2" s="1"/>
  <c r="F17" i="20"/>
  <c r="G17" i="20"/>
  <c r="I17" i="20" s="1"/>
  <c r="C18" i="4"/>
  <c r="E17" i="4"/>
  <c r="G18" i="19"/>
  <c r="I18" i="19" s="1"/>
  <c r="F18" i="19"/>
  <c r="F16" i="4"/>
  <c r="G16" i="4"/>
  <c r="I16" i="4" s="1"/>
  <c r="F16" i="7"/>
  <c r="G16" i="7"/>
  <c r="I16" i="7" s="1"/>
  <c r="G20" i="3"/>
  <c r="I20" i="3" s="1"/>
  <c r="F20" i="3"/>
  <c r="F18" i="17"/>
  <c r="G18" i="17"/>
  <c r="I18" i="17" s="1"/>
  <c r="F17" i="16"/>
  <c r="G17" i="16"/>
  <c r="I17" i="16" s="1"/>
  <c r="G17" i="18"/>
  <c r="I17" i="18" s="1"/>
  <c r="F17" i="18"/>
  <c r="E18" i="11"/>
  <c r="C19" i="11"/>
  <c r="C19" i="20"/>
  <c r="E18" i="20"/>
  <c r="E20" i="21"/>
  <c r="C21" i="21"/>
  <c r="F19" i="21"/>
  <c r="G19" i="21"/>
  <c r="I19" i="21" s="1"/>
  <c r="G19" i="23" l="1"/>
  <c r="I19" i="23" s="1"/>
  <c r="F19" i="23"/>
  <c r="C21" i="23"/>
  <c r="E20" i="23"/>
  <c r="G20" i="22"/>
  <c r="I20" i="22" s="1"/>
  <c r="F20" i="22"/>
  <c r="C22" i="22"/>
  <c r="E21" i="22"/>
  <c r="G18" i="16"/>
  <c r="I18" i="16" s="1"/>
  <c r="F18" i="16"/>
  <c r="C21" i="9"/>
  <c r="E20" i="9"/>
  <c r="E20" i="19"/>
  <c r="C21" i="19"/>
  <c r="C20" i="6"/>
  <c r="E19" i="6"/>
  <c r="G20" i="2"/>
  <c r="E21" i="2"/>
  <c r="H20" i="2"/>
  <c r="J20" i="2" s="1"/>
  <c r="F19" i="17"/>
  <c r="G19" i="17"/>
  <c r="I19" i="17" s="1"/>
  <c r="E18" i="14"/>
  <c r="C19" i="14"/>
  <c r="C21" i="5"/>
  <c r="E20" i="5"/>
  <c r="C19" i="7"/>
  <c r="E18" i="7"/>
  <c r="C20" i="16"/>
  <c r="E19" i="16"/>
  <c r="G18" i="6"/>
  <c r="I18" i="6" s="1"/>
  <c r="F18" i="6"/>
  <c r="E20" i="17"/>
  <c r="C21" i="17"/>
  <c r="G17" i="14"/>
  <c r="I17" i="14" s="1"/>
  <c r="F17" i="14"/>
  <c r="G19" i="5"/>
  <c r="I19" i="5" s="1"/>
  <c r="F19" i="5"/>
  <c r="F17" i="7"/>
  <c r="G17" i="7"/>
  <c r="I17" i="7" s="1"/>
  <c r="F19" i="19"/>
  <c r="G19" i="19"/>
  <c r="I19" i="19" s="1"/>
  <c r="G17" i="4"/>
  <c r="I17" i="4" s="1"/>
  <c r="F17" i="4"/>
  <c r="E19" i="20"/>
  <c r="C20" i="20"/>
  <c r="E18" i="4"/>
  <c r="C19" i="4"/>
  <c r="F18" i="11"/>
  <c r="G18" i="11"/>
  <c r="I18" i="11" s="1"/>
  <c r="E19" i="18"/>
  <c r="C20" i="18"/>
  <c r="F21" i="3"/>
  <c r="G21" i="3"/>
  <c r="I21" i="3" s="1"/>
  <c r="C20" i="12"/>
  <c r="E19" i="12"/>
  <c r="F19" i="10"/>
  <c r="G19" i="10"/>
  <c r="I19" i="10" s="1"/>
  <c r="E20" i="15"/>
  <c r="C21" i="15"/>
  <c r="E18" i="8"/>
  <c r="C19" i="8"/>
  <c r="G19" i="9"/>
  <c r="I19" i="9" s="1"/>
  <c r="F19" i="9"/>
  <c r="G18" i="20"/>
  <c r="I18" i="20" s="1"/>
  <c r="F18" i="20"/>
  <c r="E19" i="11"/>
  <c r="C20" i="11"/>
  <c r="F18" i="18"/>
  <c r="G18" i="18"/>
  <c r="I18" i="18" s="1"/>
  <c r="E22" i="3"/>
  <c r="C23" i="3"/>
  <c r="G18" i="12"/>
  <c r="I18" i="12" s="1"/>
  <c r="F18" i="12"/>
  <c r="E20" i="10"/>
  <c r="C21" i="10"/>
  <c r="G19" i="15"/>
  <c r="I19" i="15" s="1"/>
  <c r="F19" i="15"/>
  <c r="F17" i="8"/>
  <c r="G17" i="8"/>
  <c r="I17" i="8" s="1"/>
  <c r="E21" i="21"/>
  <c r="C22" i="21"/>
  <c r="G20" i="21"/>
  <c r="I20" i="21" s="1"/>
  <c r="F20" i="21"/>
  <c r="G20" i="23" l="1"/>
  <c r="I20" i="23" s="1"/>
  <c r="F20" i="23"/>
  <c r="E21" i="23"/>
  <c r="C22" i="23"/>
  <c r="C23" i="22"/>
  <c r="E22" i="22"/>
  <c r="F21" i="22"/>
  <c r="G21" i="22"/>
  <c r="I21" i="22" s="1"/>
  <c r="C20" i="8"/>
  <c r="E19" i="8"/>
  <c r="G20" i="5"/>
  <c r="I20" i="5" s="1"/>
  <c r="F20" i="5"/>
  <c r="F20" i="19"/>
  <c r="G20" i="19"/>
  <c r="I20" i="19" s="1"/>
  <c r="G19" i="20"/>
  <c r="I19" i="20" s="1"/>
  <c r="F19" i="20"/>
  <c r="E21" i="19"/>
  <c r="C22" i="19"/>
  <c r="C21" i="11"/>
  <c r="E20" i="11"/>
  <c r="F19" i="11"/>
  <c r="G19" i="11"/>
  <c r="I19" i="11" s="1"/>
  <c r="E21" i="5"/>
  <c r="C22" i="5"/>
  <c r="G21" i="2"/>
  <c r="E22" i="2"/>
  <c r="G20" i="9"/>
  <c r="I20" i="9" s="1"/>
  <c r="F20" i="9"/>
  <c r="G20" i="10"/>
  <c r="I20" i="10" s="1"/>
  <c r="F20" i="10"/>
  <c r="G20" i="17"/>
  <c r="I20" i="17" s="1"/>
  <c r="F20" i="17"/>
  <c r="F19" i="12"/>
  <c r="G19" i="12"/>
  <c r="I19" i="12" s="1"/>
  <c r="C24" i="3"/>
  <c r="E23" i="3"/>
  <c r="C20" i="4"/>
  <c r="E19" i="4"/>
  <c r="G19" i="16"/>
  <c r="I19" i="16" s="1"/>
  <c r="F19" i="16"/>
  <c r="E19" i="14"/>
  <c r="C20" i="14"/>
  <c r="E21" i="9"/>
  <c r="C22" i="9"/>
  <c r="E19" i="7"/>
  <c r="C20" i="7"/>
  <c r="C21" i="12"/>
  <c r="E20" i="12"/>
  <c r="G22" i="3"/>
  <c r="I22" i="3" s="1"/>
  <c r="F22" i="3"/>
  <c r="G20" i="15"/>
  <c r="I20" i="15" s="1"/>
  <c r="F20" i="15"/>
  <c r="F18" i="4"/>
  <c r="G18" i="4"/>
  <c r="I18" i="4" s="1"/>
  <c r="C21" i="16"/>
  <c r="E20" i="16"/>
  <c r="F18" i="14"/>
  <c r="G18" i="14"/>
  <c r="I18" i="14" s="1"/>
  <c r="F19" i="6"/>
  <c r="G19" i="6"/>
  <c r="I19" i="6" s="1"/>
  <c r="F19" i="18"/>
  <c r="G19" i="18"/>
  <c r="I19" i="18" s="1"/>
  <c r="F18" i="8"/>
  <c r="G18" i="8"/>
  <c r="I18" i="8" s="1"/>
  <c r="E21" i="15"/>
  <c r="C22" i="15"/>
  <c r="C22" i="10"/>
  <c r="E21" i="10"/>
  <c r="E20" i="18"/>
  <c r="C21" i="18"/>
  <c r="E20" i="20"/>
  <c r="C21" i="20"/>
  <c r="C22" i="17"/>
  <c r="E21" i="17"/>
  <c r="F18" i="7"/>
  <c r="G18" i="7"/>
  <c r="I18" i="7" s="1"/>
  <c r="C21" i="6"/>
  <c r="E20" i="6"/>
  <c r="C23" i="21"/>
  <c r="E22" i="21"/>
  <c r="G21" i="21"/>
  <c r="I21" i="21" s="1"/>
  <c r="F21" i="21"/>
  <c r="E22" i="23" l="1"/>
  <c r="C23" i="23"/>
  <c r="G21" i="23"/>
  <c r="I21" i="23" s="1"/>
  <c r="F21" i="23"/>
  <c r="F22" i="22"/>
  <c r="G22" i="22"/>
  <c r="I22" i="22" s="1"/>
  <c r="E23" i="22"/>
  <c r="C24" i="22"/>
  <c r="F21" i="17"/>
  <c r="G21" i="17"/>
  <c r="I21" i="17" s="1"/>
  <c r="G19" i="4"/>
  <c r="I19" i="4" s="1"/>
  <c r="F19" i="4"/>
  <c r="C23" i="10"/>
  <c r="E22" i="10"/>
  <c r="C22" i="11"/>
  <c r="E21" i="11"/>
  <c r="G20" i="11"/>
  <c r="I20" i="11" s="1"/>
  <c r="F20" i="11"/>
  <c r="G20" i="12"/>
  <c r="I20" i="12" s="1"/>
  <c r="F20" i="12"/>
  <c r="C21" i="14"/>
  <c r="E20" i="14"/>
  <c r="F23" i="3"/>
  <c r="G23" i="3"/>
  <c r="I23" i="3" s="1"/>
  <c r="E22" i="5"/>
  <c r="C23" i="5"/>
  <c r="C23" i="19"/>
  <c r="E22" i="19"/>
  <c r="F20" i="16"/>
  <c r="G20" i="16"/>
  <c r="I20" i="16" s="1"/>
  <c r="H22" i="2"/>
  <c r="J22" i="2" s="1"/>
  <c r="E23" i="2"/>
  <c r="G22" i="2"/>
  <c r="C21" i="4"/>
  <c r="E20" i="4"/>
  <c r="E21" i="20"/>
  <c r="C22" i="20"/>
  <c r="F21" i="15"/>
  <c r="G21" i="15"/>
  <c r="I21" i="15" s="1"/>
  <c r="C22" i="12"/>
  <c r="E21" i="12"/>
  <c r="F19" i="14"/>
  <c r="G19" i="14"/>
  <c r="I19" i="14" s="1"/>
  <c r="E24" i="3"/>
  <c r="C25" i="3"/>
  <c r="G21" i="5"/>
  <c r="I21" i="5" s="1"/>
  <c r="F21" i="5"/>
  <c r="G21" i="19"/>
  <c r="I21" i="19" s="1"/>
  <c r="F21" i="19"/>
  <c r="C23" i="9"/>
  <c r="E22" i="9"/>
  <c r="E22" i="17"/>
  <c r="C23" i="17"/>
  <c r="F21" i="9"/>
  <c r="G21" i="9"/>
  <c r="I21" i="9" s="1"/>
  <c r="E21" i="6"/>
  <c r="C22" i="6"/>
  <c r="C22" i="18"/>
  <c r="E21" i="18"/>
  <c r="C21" i="7"/>
  <c r="E20" i="7"/>
  <c r="G19" i="8"/>
  <c r="I19" i="8" s="1"/>
  <c r="F19" i="8"/>
  <c r="F21" i="10"/>
  <c r="G21" i="10"/>
  <c r="I21" i="10" s="1"/>
  <c r="E21" i="16"/>
  <c r="C22" i="16"/>
  <c r="G20" i="6"/>
  <c r="I20" i="6" s="1"/>
  <c r="F20" i="6"/>
  <c r="C23" i="15"/>
  <c r="E22" i="15"/>
  <c r="G20" i="20"/>
  <c r="I20" i="20" s="1"/>
  <c r="F20" i="20"/>
  <c r="F20" i="18"/>
  <c r="G20" i="18"/>
  <c r="I20" i="18" s="1"/>
  <c r="G19" i="7"/>
  <c r="I19" i="7" s="1"/>
  <c r="F19" i="7"/>
  <c r="C21" i="8"/>
  <c r="E20" i="8"/>
  <c r="F22" i="21"/>
  <c r="G22" i="21"/>
  <c r="I22" i="21" s="1"/>
  <c r="C24" i="21"/>
  <c r="E23" i="21"/>
  <c r="E23" i="23" l="1"/>
  <c r="C24" i="23"/>
  <c r="F22" i="23"/>
  <c r="G22" i="23"/>
  <c r="I22" i="23" s="1"/>
  <c r="E24" i="22"/>
  <c r="C25" i="22"/>
  <c r="G23" i="22"/>
  <c r="I23" i="22" s="1"/>
  <c r="F23" i="22"/>
  <c r="G22" i="5"/>
  <c r="I22" i="5" s="1"/>
  <c r="F22" i="5"/>
  <c r="E23" i="10"/>
  <c r="C24" i="10"/>
  <c r="F24" i="3"/>
  <c r="G24" i="3"/>
  <c r="I24" i="3" s="1"/>
  <c r="F22" i="10"/>
  <c r="G22" i="10"/>
  <c r="I22" i="10" s="1"/>
  <c r="E22" i="16"/>
  <c r="C23" i="16"/>
  <c r="F21" i="20"/>
  <c r="G21" i="20"/>
  <c r="I21" i="20" s="1"/>
  <c r="C24" i="9"/>
  <c r="E23" i="9"/>
  <c r="F20" i="7"/>
  <c r="G20" i="7"/>
  <c r="I20" i="7" s="1"/>
  <c r="G21" i="16"/>
  <c r="I21" i="16" s="1"/>
  <c r="F21" i="16"/>
  <c r="F21" i="12"/>
  <c r="G21" i="12"/>
  <c r="I21" i="12" s="1"/>
  <c r="F20" i="4"/>
  <c r="G20" i="4"/>
  <c r="I20" i="4" s="1"/>
  <c r="F21" i="6"/>
  <c r="G21" i="6"/>
  <c r="I21" i="6" s="1"/>
  <c r="E24" i="2"/>
  <c r="G23" i="2"/>
  <c r="H23" i="2"/>
  <c r="J23" i="2" s="1"/>
  <c r="F20" i="8"/>
  <c r="G20" i="8"/>
  <c r="I20" i="8" s="1"/>
  <c r="C22" i="7"/>
  <c r="E21" i="7"/>
  <c r="F21" i="18"/>
  <c r="G21" i="18"/>
  <c r="I21" i="18" s="1"/>
  <c r="C24" i="15"/>
  <c r="E23" i="15"/>
  <c r="C23" i="18"/>
  <c r="E22" i="18"/>
  <c r="F22" i="17"/>
  <c r="G22" i="17"/>
  <c r="I22" i="17" s="1"/>
  <c r="E22" i="12"/>
  <c r="C23" i="12"/>
  <c r="C22" i="4"/>
  <c r="E21" i="4"/>
  <c r="F22" i="19"/>
  <c r="G22" i="19"/>
  <c r="I22" i="19" s="1"/>
  <c r="G20" i="14"/>
  <c r="I20" i="14" s="1"/>
  <c r="F20" i="14"/>
  <c r="G21" i="11"/>
  <c r="I21" i="11" s="1"/>
  <c r="F21" i="11"/>
  <c r="E23" i="5"/>
  <c r="C24" i="5"/>
  <c r="C23" i="20"/>
  <c r="E22" i="20"/>
  <c r="C22" i="8"/>
  <c r="E21" i="8"/>
  <c r="F22" i="15"/>
  <c r="G22" i="15"/>
  <c r="I22" i="15" s="1"/>
  <c r="C24" i="17"/>
  <c r="E23" i="17"/>
  <c r="E22" i="6"/>
  <c r="C23" i="6"/>
  <c r="F22" i="9"/>
  <c r="G22" i="9"/>
  <c r="I22" i="9" s="1"/>
  <c r="E25" i="3"/>
  <c r="C26" i="3"/>
  <c r="E23" i="19"/>
  <c r="C24" i="19"/>
  <c r="C22" i="14"/>
  <c r="E21" i="14"/>
  <c r="C23" i="11"/>
  <c r="E22" i="11"/>
  <c r="G23" i="21"/>
  <c r="I23" i="21" s="1"/>
  <c r="F23" i="21"/>
  <c r="E24" i="21"/>
  <c r="C25" i="21"/>
  <c r="E24" i="23" l="1"/>
  <c r="C25" i="23"/>
  <c r="G23" i="23"/>
  <c r="I23" i="23" s="1"/>
  <c r="F23" i="23"/>
  <c r="E25" i="22"/>
  <c r="C26" i="22"/>
  <c r="F24" i="22"/>
  <c r="G24" i="22"/>
  <c r="I24" i="22" s="1"/>
  <c r="C23" i="7"/>
  <c r="E22" i="7"/>
  <c r="G22" i="11"/>
  <c r="I22" i="11" s="1"/>
  <c r="F22" i="11"/>
  <c r="E22" i="8"/>
  <c r="C23" i="8"/>
  <c r="C25" i="17"/>
  <c r="E24" i="17"/>
  <c r="E24" i="15"/>
  <c r="C25" i="15"/>
  <c r="C24" i="16"/>
  <c r="E23" i="16"/>
  <c r="C25" i="10"/>
  <c r="E24" i="10"/>
  <c r="E23" i="18"/>
  <c r="C24" i="18"/>
  <c r="G22" i="20"/>
  <c r="I22" i="20" s="1"/>
  <c r="F22" i="20"/>
  <c r="C24" i="20"/>
  <c r="E23" i="20"/>
  <c r="G21" i="14"/>
  <c r="I21" i="14" s="1"/>
  <c r="F21" i="14"/>
  <c r="F22" i="16"/>
  <c r="G22" i="16"/>
  <c r="I22" i="16" s="1"/>
  <c r="G23" i="10"/>
  <c r="I23" i="10" s="1"/>
  <c r="F23" i="10"/>
  <c r="F23" i="19"/>
  <c r="G23" i="19"/>
  <c r="I23" i="19" s="1"/>
  <c r="C23" i="4"/>
  <c r="E22" i="4"/>
  <c r="C27" i="3"/>
  <c r="E26" i="3"/>
  <c r="G23" i="15"/>
  <c r="I23" i="15" s="1"/>
  <c r="F23" i="15"/>
  <c r="E23" i="11"/>
  <c r="C24" i="11"/>
  <c r="E24" i="5"/>
  <c r="C25" i="5"/>
  <c r="E22" i="14"/>
  <c r="C23" i="14"/>
  <c r="G23" i="5"/>
  <c r="I23" i="5" s="1"/>
  <c r="F23" i="5"/>
  <c r="F23" i="9"/>
  <c r="G23" i="9"/>
  <c r="I23" i="9" s="1"/>
  <c r="G22" i="6"/>
  <c r="I22" i="6" s="1"/>
  <c r="F22" i="6"/>
  <c r="G23" i="17"/>
  <c r="I23" i="17" s="1"/>
  <c r="F23" i="17"/>
  <c r="E23" i="12"/>
  <c r="C24" i="12"/>
  <c r="F25" i="3"/>
  <c r="G25" i="3"/>
  <c r="I25" i="3" s="1"/>
  <c r="G22" i="12"/>
  <c r="I22" i="12" s="1"/>
  <c r="F22" i="12"/>
  <c r="C25" i="19"/>
  <c r="E24" i="19"/>
  <c r="C24" i="6"/>
  <c r="E23" i="6"/>
  <c r="G21" i="8"/>
  <c r="I21" i="8" s="1"/>
  <c r="F21" i="8"/>
  <c r="F21" i="4"/>
  <c r="G21" i="4"/>
  <c r="I21" i="4" s="1"/>
  <c r="F22" i="18"/>
  <c r="G22" i="18"/>
  <c r="I22" i="18" s="1"/>
  <c r="F21" i="7"/>
  <c r="G21" i="7"/>
  <c r="I21" i="7" s="1"/>
  <c r="H24" i="2"/>
  <c r="J24" i="2" s="1"/>
  <c r="G24" i="2"/>
  <c r="E25" i="2"/>
  <c r="C25" i="9"/>
  <c r="E24" i="9"/>
  <c r="E25" i="21"/>
  <c r="C26" i="21"/>
  <c r="G24" i="21"/>
  <c r="I24" i="21" s="1"/>
  <c r="F24" i="21"/>
  <c r="C26" i="23" l="1"/>
  <c r="E25" i="23"/>
  <c r="G24" i="23"/>
  <c r="I24" i="23" s="1"/>
  <c r="F24" i="23"/>
  <c r="E26" i="22"/>
  <c r="C27" i="22"/>
  <c r="G25" i="22"/>
  <c r="I25" i="22" s="1"/>
  <c r="F25" i="22"/>
  <c r="F22" i="4"/>
  <c r="G22" i="4"/>
  <c r="I22" i="4" s="1"/>
  <c r="F24" i="9"/>
  <c r="G24" i="9"/>
  <c r="I24" i="9" s="1"/>
  <c r="F23" i="11"/>
  <c r="G23" i="11"/>
  <c r="I23" i="11" s="1"/>
  <c r="C25" i="16"/>
  <c r="E24" i="16"/>
  <c r="G22" i="8"/>
  <c r="I22" i="8" s="1"/>
  <c r="F22" i="8"/>
  <c r="C25" i="11"/>
  <c r="E24" i="11"/>
  <c r="F23" i="16"/>
  <c r="G23" i="16"/>
  <c r="I23" i="16" s="1"/>
  <c r="G23" i="6"/>
  <c r="I23" i="6" s="1"/>
  <c r="F23" i="6"/>
  <c r="C25" i="18"/>
  <c r="E24" i="18"/>
  <c r="E25" i="15"/>
  <c r="C26" i="15"/>
  <c r="G25" i="2"/>
  <c r="H25" i="2"/>
  <c r="J25" i="2" s="1"/>
  <c r="E26" i="2"/>
  <c r="G22" i="14"/>
  <c r="I22" i="14" s="1"/>
  <c r="F22" i="14"/>
  <c r="F23" i="18"/>
  <c r="G23" i="18"/>
  <c r="I23" i="18" s="1"/>
  <c r="F24" i="15"/>
  <c r="G24" i="15"/>
  <c r="I24" i="15" s="1"/>
  <c r="C24" i="8"/>
  <c r="E23" i="8"/>
  <c r="C24" i="14"/>
  <c r="E23" i="14"/>
  <c r="E24" i="6"/>
  <c r="C25" i="6"/>
  <c r="F24" i="19"/>
  <c r="G24" i="19"/>
  <c r="I24" i="19" s="1"/>
  <c r="E24" i="12"/>
  <c r="C25" i="12"/>
  <c r="C26" i="5"/>
  <c r="E25" i="5"/>
  <c r="G26" i="3"/>
  <c r="I26" i="3" s="1"/>
  <c r="F26" i="3"/>
  <c r="F23" i="20"/>
  <c r="G23" i="20"/>
  <c r="I23" i="20" s="1"/>
  <c r="F24" i="10"/>
  <c r="G24" i="10"/>
  <c r="I24" i="10" s="1"/>
  <c r="F24" i="17"/>
  <c r="G24" i="17"/>
  <c r="I24" i="17" s="1"/>
  <c r="G22" i="7"/>
  <c r="I22" i="7" s="1"/>
  <c r="F22" i="7"/>
  <c r="C24" i="4"/>
  <c r="E23" i="4"/>
  <c r="E25" i="9"/>
  <c r="C26" i="9"/>
  <c r="C26" i="19"/>
  <c r="E25" i="19"/>
  <c r="G23" i="12"/>
  <c r="I23" i="12" s="1"/>
  <c r="F23" i="12"/>
  <c r="G24" i="5"/>
  <c r="I24" i="5" s="1"/>
  <c r="F24" i="5"/>
  <c r="C28" i="3"/>
  <c r="E27" i="3"/>
  <c r="E24" i="20"/>
  <c r="C25" i="20"/>
  <c r="E25" i="10"/>
  <c r="C26" i="10"/>
  <c r="E25" i="17"/>
  <c r="C26" i="17"/>
  <c r="C24" i="7"/>
  <c r="E23" i="7"/>
  <c r="E26" i="21"/>
  <c r="C27" i="21"/>
  <c r="F25" i="21"/>
  <c r="G25" i="21"/>
  <c r="I25" i="21" s="1"/>
  <c r="G25" i="23" l="1"/>
  <c r="I25" i="23" s="1"/>
  <c r="F25" i="23"/>
  <c r="C27" i="23"/>
  <c r="E26" i="23"/>
  <c r="C28" i="22"/>
  <c r="E27" i="22"/>
  <c r="G26" i="22"/>
  <c r="I26" i="22" s="1"/>
  <c r="F26" i="22"/>
  <c r="G25" i="9"/>
  <c r="I25" i="9" s="1"/>
  <c r="F25" i="9"/>
  <c r="E24" i="8"/>
  <c r="C25" i="8"/>
  <c r="G23" i="4"/>
  <c r="I23" i="4" s="1"/>
  <c r="F23" i="4"/>
  <c r="E27" i="2"/>
  <c r="H26" i="2"/>
  <c r="G26" i="2"/>
  <c r="C26" i="18"/>
  <c r="E25" i="18"/>
  <c r="C26" i="11"/>
  <c r="E25" i="11"/>
  <c r="F24" i="11"/>
  <c r="G24" i="11"/>
  <c r="I24" i="11" s="1"/>
  <c r="F25" i="5"/>
  <c r="G25" i="5"/>
  <c r="I25" i="5" s="1"/>
  <c r="G24" i="6"/>
  <c r="I24" i="6" s="1"/>
  <c r="F24" i="6"/>
  <c r="G23" i="7"/>
  <c r="I23" i="7" s="1"/>
  <c r="F23" i="7"/>
  <c r="G24" i="20"/>
  <c r="I24" i="20" s="1"/>
  <c r="F24" i="20"/>
  <c r="C26" i="12"/>
  <c r="E25" i="12"/>
  <c r="F23" i="14"/>
  <c r="G23" i="14"/>
  <c r="I23" i="14" s="1"/>
  <c r="F24" i="18"/>
  <c r="G24" i="18"/>
  <c r="I24" i="18" s="1"/>
  <c r="C26" i="20"/>
  <c r="E25" i="20"/>
  <c r="E25" i="6"/>
  <c r="C26" i="6"/>
  <c r="C27" i="5"/>
  <c r="E26" i="5"/>
  <c r="F27" i="3"/>
  <c r="G27" i="3"/>
  <c r="I27" i="3" s="1"/>
  <c r="F25" i="19"/>
  <c r="G25" i="19"/>
  <c r="I25" i="19" s="1"/>
  <c r="G25" i="17"/>
  <c r="I25" i="17" s="1"/>
  <c r="F25" i="17"/>
  <c r="C29" i="3"/>
  <c r="E28" i="3"/>
  <c r="E26" i="19"/>
  <c r="C27" i="19"/>
  <c r="F24" i="12"/>
  <c r="G24" i="12"/>
  <c r="I24" i="12" s="1"/>
  <c r="E24" i="14"/>
  <c r="C25" i="14"/>
  <c r="C27" i="15"/>
  <c r="E26" i="15"/>
  <c r="F24" i="16"/>
  <c r="G24" i="16"/>
  <c r="I24" i="16" s="1"/>
  <c r="F25" i="10"/>
  <c r="G25" i="10"/>
  <c r="I25" i="10" s="1"/>
  <c r="C25" i="7"/>
  <c r="E24" i="7"/>
  <c r="E24" i="4"/>
  <c r="C25" i="4"/>
  <c r="C27" i="17"/>
  <c r="E26" i="17"/>
  <c r="C27" i="10"/>
  <c r="E26" i="10"/>
  <c r="E26" i="9"/>
  <c r="C27" i="9"/>
  <c r="F23" i="8"/>
  <c r="G23" i="8"/>
  <c r="I23" i="8" s="1"/>
  <c r="F25" i="15"/>
  <c r="G25" i="15"/>
  <c r="I25" i="15" s="1"/>
  <c r="E25" i="16"/>
  <c r="C26" i="16"/>
  <c r="E27" i="21"/>
  <c r="C28" i="21"/>
  <c r="G26" i="21"/>
  <c r="I26" i="21" s="1"/>
  <c r="F26" i="21"/>
  <c r="E27" i="23" l="1"/>
  <c r="C28" i="23"/>
  <c r="F26" i="23"/>
  <c r="G26" i="23"/>
  <c r="I26" i="23" s="1"/>
  <c r="C29" i="22"/>
  <c r="E28" i="22"/>
  <c r="F27" i="22"/>
  <c r="G27" i="22"/>
  <c r="I27" i="22" s="1"/>
  <c r="C30" i="3"/>
  <c r="E29" i="3"/>
  <c r="E26" i="12"/>
  <c r="C27" i="12"/>
  <c r="F25" i="18"/>
  <c r="G25" i="18"/>
  <c r="I25" i="18" s="1"/>
  <c r="E27" i="17"/>
  <c r="C28" i="17"/>
  <c r="C27" i="16"/>
  <c r="E26" i="16"/>
  <c r="E27" i="5"/>
  <c r="C28" i="5"/>
  <c r="E26" i="18"/>
  <c r="C27" i="18"/>
  <c r="E25" i="8"/>
  <c r="C26" i="8"/>
  <c r="C28" i="9"/>
  <c r="E27" i="9"/>
  <c r="F24" i="4"/>
  <c r="G24" i="4"/>
  <c r="I24" i="4" s="1"/>
  <c r="F24" i="7"/>
  <c r="G24" i="7"/>
  <c r="I24" i="7" s="1"/>
  <c r="C27" i="6"/>
  <c r="E26" i="6"/>
  <c r="F24" i="8"/>
  <c r="G24" i="8"/>
  <c r="I24" i="8" s="1"/>
  <c r="E26" i="20"/>
  <c r="C27" i="20"/>
  <c r="F26" i="5"/>
  <c r="G26" i="5"/>
  <c r="I26" i="5" s="1"/>
  <c r="F25" i="16"/>
  <c r="G25" i="16"/>
  <c r="I25" i="16" s="1"/>
  <c r="G26" i="10"/>
  <c r="I26" i="10" s="1"/>
  <c r="F26" i="10"/>
  <c r="G26" i="15"/>
  <c r="I26" i="15" s="1"/>
  <c r="F26" i="15"/>
  <c r="E27" i="10"/>
  <c r="C28" i="10"/>
  <c r="C26" i="7"/>
  <c r="E25" i="7"/>
  <c r="C28" i="15"/>
  <c r="E27" i="15"/>
  <c r="G26" i="19"/>
  <c r="I26" i="19" s="1"/>
  <c r="F26" i="19"/>
  <c r="F25" i="6"/>
  <c r="G25" i="6"/>
  <c r="I25" i="6" s="1"/>
  <c r="F24" i="14"/>
  <c r="G24" i="14"/>
  <c r="I24" i="14" s="1"/>
  <c r="C27" i="11"/>
  <c r="E26" i="11"/>
  <c r="C26" i="4"/>
  <c r="E25" i="4"/>
  <c r="F26" i="9"/>
  <c r="G26" i="9"/>
  <c r="I26" i="9" s="1"/>
  <c r="E27" i="19"/>
  <c r="C28" i="19"/>
  <c r="F26" i="17"/>
  <c r="G26" i="17"/>
  <c r="I26" i="17" s="1"/>
  <c r="E25" i="14"/>
  <c r="C26" i="14"/>
  <c r="F28" i="3"/>
  <c r="G28" i="3"/>
  <c r="I28" i="3" s="1"/>
  <c r="G25" i="20"/>
  <c r="I25" i="20" s="1"/>
  <c r="F25" i="20"/>
  <c r="G25" i="12"/>
  <c r="I25" i="12" s="1"/>
  <c r="F25" i="12"/>
  <c r="F25" i="11"/>
  <c r="G25" i="11"/>
  <c r="I25" i="11" s="1"/>
  <c r="G27" i="2"/>
  <c r="E28" i="2"/>
  <c r="C29" i="21"/>
  <c r="E28" i="21"/>
  <c r="G27" i="21"/>
  <c r="I27" i="21" s="1"/>
  <c r="F27" i="21"/>
  <c r="C29" i="23" l="1"/>
  <c r="E28" i="23"/>
  <c r="F27" i="23"/>
  <c r="G27" i="23"/>
  <c r="I27" i="23" s="1"/>
  <c r="E29" i="22"/>
  <c r="C30" i="22"/>
  <c r="G28" i="22"/>
  <c r="I28" i="22" s="1"/>
  <c r="F26" i="6"/>
  <c r="G26" i="6"/>
  <c r="I26" i="6" s="1"/>
  <c r="E27" i="6"/>
  <c r="C28" i="6"/>
  <c r="F27" i="5"/>
  <c r="G27" i="5"/>
  <c r="I27" i="5" s="1"/>
  <c r="F27" i="9"/>
  <c r="G27" i="9"/>
  <c r="I27" i="9" s="1"/>
  <c r="F25" i="14"/>
  <c r="G25" i="14"/>
  <c r="I25" i="14" s="1"/>
  <c r="C29" i="15"/>
  <c r="E28" i="15"/>
  <c r="E27" i="20"/>
  <c r="C28" i="20"/>
  <c r="C27" i="8"/>
  <c r="E26" i="8"/>
  <c r="F26" i="16"/>
  <c r="G26" i="16"/>
  <c r="I26" i="16" s="1"/>
  <c r="C28" i="12"/>
  <c r="E27" i="12"/>
  <c r="C27" i="14"/>
  <c r="E26" i="14"/>
  <c r="E28" i="9"/>
  <c r="C29" i="9"/>
  <c r="E26" i="7"/>
  <c r="C27" i="7"/>
  <c r="G26" i="20"/>
  <c r="I26" i="20" s="1"/>
  <c r="F26" i="20"/>
  <c r="G25" i="8"/>
  <c r="I25" i="8" s="1"/>
  <c r="F25" i="8"/>
  <c r="C28" i="16"/>
  <c r="E27" i="16"/>
  <c r="G26" i="12"/>
  <c r="I26" i="12" s="1"/>
  <c r="F26" i="12"/>
  <c r="F27" i="15"/>
  <c r="G27" i="15"/>
  <c r="I27" i="15" s="1"/>
  <c r="E28" i="5"/>
  <c r="C29" i="5"/>
  <c r="G25" i="4"/>
  <c r="I25" i="4" s="1"/>
  <c r="F25" i="4"/>
  <c r="E28" i="19"/>
  <c r="C29" i="19"/>
  <c r="F26" i="11"/>
  <c r="G26" i="11"/>
  <c r="I26" i="11" s="1"/>
  <c r="E28" i="10"/>
  <c r="C29" i="10"/>
  <c r="E27" i="18"/>
  <c r="C28" i="18"/>
  <c r="E28" i="17"/>
  <c r="C29" i="17"/>
  <c r="F29" i="3"/>
  <c r="G29" i="3"/>
  <c r="I29" i="3" s="1"/>
  <c r="G28" i="2"/>
  <c r="E29" i="2"/>
  <c r="H28" i="2"/>
  <c r="J28" i="2" s="1"/>
  <c r="F25" i="7"/>
  <c r="G25" i="7"/>
  <c r="I25" i="7" s="1"/>
  <c r="E26" i="4"/>
  <c r="C27" i="4"/>
  <c r="G27" i="19"/>
  <c r="I27" i="19" s="1"/>
  <c r="F27" i="19"/>
  <c r="C28" i="11"/>
  <c r="E27" i="11"/>
  <c r="G27" i="10"/>
  <c r="I27" i="10" s="1"/>
  <c r="F27" i="10"/>
  <c r="F26" i="18"/>
  <c r="G26" i="18"/>
  <c r="I26" i="18" s="1"/>
  <c r="G27" i="17"/>
  <c r="I27" i="17" s="1"/>
  <c r="F27" i="17"/>
  <c r="C31" i="3"/>
  <c r="E30" i="3"/>
  <c r="G28" i="21"/>
  <c r="I28" i="21" s="1"/>
  <c r="C30" i="21"/>
  <c r="E29" i="21"/>
  <c r="F28" i="23" l="1"/>
  <c r="G28" i="23"/>
  <c r="I28" i="23" s="1"/>
  <c r="E29" i="23"/>
  <c r="C30" i="23"/>
  <c r="G29" i="22"/>
  <c r="E30" i="22"/>
  <c r="C31" i="22"/>
  <c r="E28" i="18"/>
  <c r="C29" i="18"/>
  <c r="G28" i="19"/>
  <c r="I28" i="19" s="1"/>
  <c r="F28" i="19"/>
  <c r="G28" i="9"/>
  <c r="I28" i="9" s="1"/>
  <c r="F28" i="9"/>
  <c r="C30" i="15"/>
  <c r="E29" i="15"/>
  <c r="E29" i="10"/>
  <c r="C30" i="10"/>
  <c r="F26" i="14"/>
  <c r="G26" i="14"/>
  <c r="I26" i="14" s="1"/>
  <c r="F26" i="8"/>
  <c r="G26" i="8"/>
  <c r="I26" i="8" s="1"/>
  <c r="C29" i="6"/>
  <c r="E28" i="6"/>
  <c r="E29" i="9"/>
  <c r="C30" i="9"/>
  <c r="E27" i="4"/>
  <c r="C28" i="4"/>
  <c r="G26" i="4"/>
  <c r="I26" i="4" s="1"/>
  <c r="F26" i="4"/>
  <c r="G27" i="11"/>
  <c r="I27" i="11" s="1"/>
  <c r="F27" i="11"/>
  <c r="F28" i="10"/>
  <c r="G28" i="10"/>
  <c r="I28" i="10" s="1"/>
  <c r="C28" i="14"/>
  <c r="E27" i="14"/>
  <c r="C28" i="8"/>
  <c r="E27" i="8"/>
  <c r="G27" i="6"/>
  <c r="I27" i="6" s="1"/>
  <c r="F27" i="6"/>
  <c r="E30" i="2"/>
  <c r="G29" i="2"/>
  <c r="H29" i="2"/>
  <c r="J29" i="2" s="1"/>
  <c r="E31" i="3"/>
  <c r="C32" i="3"/>
  <c r="E32" i="3" s="1"/>
  <c r="E28" i="11"/>
  <c r="C29" i="11"/>
  <c r="E29" i="17"/>
  <c r="C30" i="17"/>
  <c r="C30" i="5"/>
  <c r="E29" i="5"/>
  <c r="G27" i="16"/>
  <c r="I27" i="16" s="1"/>
  <c r="F27" i="16"/>
  <c r="C28" i="7"/>
  <c r="E27" i="7"/>
  <c r="F27" i="12"/>
  <c r="G27" i="12"/>
  <c r="I27" i="12" s="1"/>
  <c r="E28" i="20"/>
  <c r="C29" i="20"/>
  <c r="E29" i="19"/>
  <c r="C30" i="19"/>
  <c r="F28" i="15"/>
  <c r="G28" i="15"/>
  <c r="I28" i="15" s="1"/>
  <c r="F30" i="3"/>
  <c r="G30" i="3"/>
  <c r="I30" i="3" s="1"/>
  <c r="F27" i="18"/>
  <c r="G27" i="18"/>
  <c r="I27" i="18" s="1"/>
  <c r="G28" i="17"/>
  <c r="I28" i="17" s="1"/>
  <c r="F28" i="17"/>
  <c r="F28" i="5"/>
  <c r="G28" i="5"/>
  <c r="I28" i="5" s="1"/>
  <c r="E28" i="16"/>
  <c r="C29" i="16"/>
  <c r="F26" i="7"/>
  <c r="G26" i="7"/>
  <c r="I26" i="7" s="1"/>
  <c r="C29" i="12"/>
  <c r="E28" i="12"/>
  <c r="F27" i="20"/>
  <c r="G27" i="20"/>
  <c r="I27" i="20" s="1"/>
  <c r="G29" i="21"/>
  <c r="E30" i="21"/>
  <c r="C31" i="21"/>
  <c r="E30" i="23" l="1"/>
  <c r="C31" i="23"/>
  <c r="G29" i="23"/>
  <c r="I29" i="23" s="1"/>
  <c r="F29" i="23"/>
  <c r="E31" i="22"/>
  <c r="C32" i="22"/>
  <c r="E32" i="22" s="1"/>
  <c r="F30" i="22"/>
  <c r="G30" i="22"/>
  <c r="I30" i="22" s="1"/>
  <c r="G27" i="8"/>
  <c r="I27" i="8" s="1"/>
  <c r="F27" i="8"/>
  <c r="E29" i="16"/>
  <c r="C30" i="16"/>
  <c r="C31" i="19"/>
  <c r="E30" i="19"/>
  <c r="E30" i="17"/>
  <c r="C31" i="17"/>
  <c r="C29" i="7"/>
  <c r="E28" i="7"/>
  <c r="G29" i="17"/>
  <c r="I29" i="17" s="1"/>
  <c r="F29" i="17"/>
  <c r="G27" i="14"/>
  <c r="I27" i="14" s="1"/>
  <c r="F27" i="14"/>
  <c r="F28" i="6"/>
  <c r="G28" i="6"/>
  <c r="I28" i="6" s="1"/>
  <c r="E30" i="10"/>
  <c r="C31" i="10"/>
  <c r="F31" i="3"/>
  <c r="G31" i="3"/>
  <c r="I31" i="3" s="1"/>
  <c r="F27" i="7"/>
  <c r="G27" i="7"/>
  <c r="I27" i="7" s="1"/>
  <c r="G29" i="9"/>
  <c r="I29" i="9" s="1"/>
  <c r="F29" i="9"/>
  <c r="C30" i="11"/>
  <c r="E29" i="11"/>
  <c r="H30" i="2"/>
  <c r="J30" i="2" s="1"/>
  <c r="G30" i="2"/>
  <c r="E31" i="2"/>
  <c r="E28" i="14"/>
  <c r="C29" i="14"/>
  <c r="C30" i="6"/>
  <c r="E29" i="6"/>
  <c r="G29" i="10"/>
  <c r="I29" i="10" s="1"/>
  <c r="F29" i="10"/>
  <c r="C31" i="5"/>
  <c r="E30" i="5"/>
  <c r="E30" i="9"/>
  <c r="C31" i="9"/>
  <c r="F29" i="19"/>
  <c r="G29" i="19"/>
  <c r="I29" i="19" s="1"/>
  <c r="G28" i="12"/>
  <c r="I28" i="12" s="1"/>
  <c r="F28" i="12"/>
  <c r="C30" i="20"/>
  <c r="E29" i="20"/>
  <c r="C30" i="12"/>
  <c r="E29" i="12"/>
  <c r="G28" i="20"/>
  <c r="I28" i="20" s="1"/>
  <c r="F28" i="20"/>
  <c r="F28" i="11"/>
  <c r="G28" i="11"/>
  <c r="I28" i="11" s="1"/>
  <c r="E28" i="4"/>
  <c r="C29" i="4"/>
  <c r="G29" i="15"/>
  <c r="I29" i="15" s="1"/>
  <c r="F29" i="15"/>
  <c r="C30" i="18"/>
  <c r="E29" i="18"/>
  <c r="E28" i="8"/>
  <c r="C29" i="8"/>
  <c r="G28" i="16"/>
  <c r="I28" i="16" s="1"/>
  <c r="F28" i="16"/>
  <c r="G29" i="5"/>
  <c r="I29" i="5" s="1"/>
  <c r="F29" i="5"/>
  <c r="F32" i="3"/>
  <c r="G32" i="3"/>
  <c r="I32" i="3" s="1"/>
  <c r="G27" i="4"/>
  <c r="I27" i="4" s="1"/>
  <c r="F27" i="4"/>
  <c r="E30" i="15"/>
  <c r="C31" i="15"/>
  <c r="G28" i="18"/>
  <c r="I28" i="18" s="1"/>
  <c r="F28" i="18"/>
  <c r="E31" i="21"/>
  <c r="C32" i="21"/>
  <c r="E32" i="21" s="1"/>
  <c r="G30" i="21"/>
  <c r="I30" i="21" s="1"/>
  <c r="F30" i="21"/>
  <c r="E31" i="23" l="1"/>
  <c r="C32" i="23"/>
  <c r="E32" i="23" s="1"/>
  <c r="G30" i="23"/>
  <c r="I30" i="23" s="1"/>
  <c r="F30" i="23"/>
  <c r="G31" i="22"/>
  <c r="I31" i="22" s="1"/>
  <c r="F31" i="22"/>
  <c r="G32" i="22"/>
  <c r="I32" i="22" s="1"/>
  <c r="F32" i="22"/>
  <c r="F28" i="14"/>
  <c r="G28" i="14"/>
  <c r="I28" i="14" s="1"/>
  <c r="F30" i="10"/>
  <c r="G30" i="10"/>
  <c r="I30" i="10" s="1"/>
  <c r="C32" i="19"/>
  <c r="E32" i="19" s="1"/>
  <c r="E31" i="19"/>
  <c r="E31" i="10"/>
  <c r="C32" i="10"/>
  <c r="E32" i="10" s="1"/>
  <c r="E29" i="8"/>
  <c r="C30" i="8"/>
  <c r="F28" i="7"/>
  <c r="G28" i="7"/>
  <c r="I28" i="7" s="1"/>
  <c r="E30" i="16"/>
  <c r="C31" i="16"/>
  <c r="F30" i="19"/>
  <c r="G30" i="19"/>
  <c r="I30" i="19" s="1"/>
  <c r="C30" i="4"/>
  <c r="E29" i="4"/>
  <c r="F28" i="4"/>
  <c r="G28" i="4"/>
  <c r="I28" i="4" s="1"/>
  <c r="G29" i="18"/>
  <c r="I29" i="18" s="1"/>
  <c r="F29" i="18"/>
  <c r="F29" i="20"/>
  <c r="G29" i="20"/>
  <c r="I29" i="20" s="1"/>
  <c r="C32" i="9"/>
  <c r="E32" i="9" s="1"/>
  <c r="E31" i="9"/>
  <c r="G29" i="6"/>
  <c r="I29" i="6" s="1"/>
  <c r="F29" i="6"/>
  <c r="E29" i="7"/>
  <c r="C30" i="7"/>
  <c r="F29" i="16"/>
  <c r="G29" i="16"/>
  <c r="I29" i="16" s="1"/>
  <c r="C32" i="5"/>
  <c r="E32" i="5" s="1"/>
  <c r="E31" i="5"/>
  <c r="F29" i="12"/>
  <c r="G29" i="12"/>
  <c r="I29" i="12" s="1"/>
  <c r="E32" i="2"/>
  <c r="G31" i="2"/>
  <c r="H31" i="2"/>
  <c r="J31" i="2" s="1"/>
  <c r="F30" i="15"/>
  <c r="G30" i="15"/>
  <c r="I30" i="15" s="1"/>
  <c r="E30" i="18"/>
  <c r="C31" i="18"/>
  <c r="C31" i="20"/>
  <c r="E30" i="20"/>
  <c r="F30" i="9"/>
  <c r="G30" i="9"/>
  <c r="I30" i="9" s="1"/>
  <c r="E30" i="6"/>
  <c r="C31" i="6"/>
  <c r="F29" i="11"/>
  <c r="G29" i="11"/>
  <c r="I29" i="11" s="1"/>
  <c r="E31" i="17"/>
  <c r="C32" i="17"/>
  <c r="E32" i="17" s="1"/>
  <c r="G28" i="8"/>
  <c r="I28" i="8" s="1"/>
  <c r="F28" i="8"/>
  <c r="E30" i="12"/>
  <c r="C31" i="12"/>
  <c r="E31" i="15"/>
  <c r="C32" i="15"/>
  <c r="E32" i="15" s="1"/>
  <c r="G30" i="5"/>
  <c r="I30" i="5" s="1"/>
  <c r="F30" i="5"/>
  <c r="C30" i="14"/>
  <c r="E29" i="14"/>
  <c r="E30" i="11"/>
  <c r="C31" i="11"/>
  <c r="F30" i="17"/>
  <c r="G30" i="17"/>
  <c r="I30" i="17" s="1"/>
  <c r="G32" i="21"/>
  <c r="I32" i="21" s="1"/>
  <c r="F32" i="21"/>
  <c r="F31" i="21"/>
  <c r="G31" i="21"/>
  <c r="I31" i="21" s="1"/>
  <c r="F32" i="23" l="1"/>
  <c r="G32" i="23"/>
  <c r="I32" i="23" s="1"/>
  <c r="F31" i="23"/>
  <c r="C31" i="7"/>
  <c r="E30" i="7"/>
  <c r="E31" i="11"/>
  <c r="C32" i="11"/>
  <c r="E32" i="11" s="1"/>
  <c r="G32" i="19"/>
  <c r="I32" i="19" s="1"/>
  <c r="F32" i="19"/>
  <c r="F30" i="18"/>
  <c r="G30" i="18"/>
  <c r="I30" i="18" s="1"/>
  <c r="F32" i="17"/>
  <c r="G32" i="17"/>
  <c r="I32" i="17" s="1"/>
  <c r="F31" i="5"/>
  <c r="G31" i="5"/>
  <c r="I31" i="5" s="1"/>
  <c r="E30" i="8"/>
  <c r="C31" i="8"/>
  <c r="G30" i="6"/>
  <c r="I30" i="6" s="1"/>
  <c r="F30" i="6"/>
  <c r="F29" i="4"/>
  <c r="G29" i="4"/>
  <c r="I29" i="4" s="1"/>
  <c r="F31" i="17"/>
  <c r="G31" i="17"/>
  <c r="I31" i="17" s="1"/>
  <c r="E31" i="12"/>
  <c r="C32" i="12"/>
  <c r="E32" i="12" s="1"/>
  <c r="F30" i="20"/>
  <c r="G30" i="20"/>
  <c r="I30" i="20" s="1"/>
  <c r="F32" i="5"/>
  <c r="G32" i="5"/>
  <c r="I32" i="5" s="1"/>
  <c r="G29" i="8"/>
  <c r="I29" i="8" s="1"/>
  <c r="F29" i="8"/>
  <c r="F31" i="19"/>
  <c r="G31" i="19"/>
  <c r="I31" i="19" s="1"/>
  <c r="C31" i="4"/>
  <c r="E30" i="4"/>
  <c r="F31" i="15"/>
  <c r="G31" i="15"/>
  <c r="I31" i="15" s="1"/>
  <c r="E30" i="14"/>
  <c r="C31" i="14"/>
  <c r="G30" i="12"/>
  <c r="I30" i="12" s="1"/>
  <c r="F30" i="12"/>
  <c r="C32" i="20"/>
  <c r="E32" i="20" s="1"/>
  <c r="E31" i="20"/>
  <c r="F31" i="9"/>
  <c r="G31" i="9"/>
  <c r="I31" i="9" s="1"/>
  <c r="E31" i="16"/>
  <c r="C32" i="16"/>
  <c r="E32" i="16" s="1"/>
  <c r="F32" i="10"/>
  <c r="G32" i="10"/>
  <c r="I32" i="10" s="1"/>
  <c r="F32" i="15"/>
  <c r="G32" i="15"/>
  <c r="I32" i="15" s="1"/>
  <c r="G29" i="7"/>
  <c r="I29" i="7" s="1"/>
  <c r="F29" i="7"/>
  <c r="G30" i="11"/>
  <c r="I30" i="11" s="1"/>
  <c r="F30" i="11"/>
  <c r="F29" i="14"/>
  <c r="G29" i="14"/>
  <c r="I29" i="14" s="1"/>
  <c r="C32" i="6"/>
  <c r="E32" i="6" s="1"/>
  <c r="E31" i="6"/>
  <c r="E31" i="18"/>
  <c r="C32" i="18"/>
  <c r="E32" i="18" s="1"/>
  <c r="G32" i="2"/>
  <c r="H32" i="2"/>
  <c r="J32" i="2" s="1"/>
  <c r="F32" i="9"/>
  <c r="G32" i="9"/>
  <c r="I32" i="9" s="1"/>
  <c r="G30" i="16"/>
  <c r="I30" i="16" s="1"/>
  <c r="F30" i="16"/>
  <c r="G31" i="10"/>
  <c r="I31" i="10" s="1"/>
  <c r="F31" i="10"/>
  <c r="F32" i="18" l="1"/>
  <c r="G32" i="18"/>
  <c r="I32" i="18" s="1"/>
  <c r="G32" i="12"/>
  <c r="I32" i="12" s="1"/>
  <c r="F32" i="12"/>
  <c r="F32" i="11"/>
  <c r="G32" i="11"/>
  <c r="I32" i="11" s="1"/>
  <c r="G30" i="14"/>
  <c r="I30" i="14" s="1"/>
  <c r="F30" i="14"/>
  <c r="F31" i="18"/>
  <c r="G31" i="18"/>
  <c r="I31" i="18" s="1"/>
  <c r="F32" i="20"/>
  <c r="G32" i="20"/>
  <c r="I32" i="20" s="1"/>
  <c r="F31" i="12"/>
  <c r="G31" i="12"/>
  <c r="I31" i="12" s="1"/>
  <c r="G31" i="11"/>
  <c r="I31" i="11" s="1"/>
  <c r="F31" i="11"/>
  <c r="E31" i="14"/>
  <c r="C32" i="14"/>
  <c r="E32" i="14" s="1"/>
  <c r="F31" i="20"/>
  <c r="G31" i="20"/>
  <c r="I31" i="20" s="1"/>
  <c r="F31" i="6"/>
  <c r="G31" i="6"/>
  <c r="I31" i="6" s="1"/>
  <c r="G32" i="16"/>
  <c r="I32" i="16" s="1"/>
  <c r="F32" i="16"/>
  <c r="F30" i="4"/>
  <c r="G30" i="4"/>
  <c r="I30" i="4" s="1"/>
  <c r="C32" i="8"/>
  <c r="E32" i="8" s="1"/>
  <c r="E31" i="8"/>
  <c r="F30" i="7"/>
  <c r="G30" i="7"/>
  <c r="I30" i="7" s="1"/>
  <c r="G32" i="6"/>
  <c r="I32" i="6" s="1"/>
  <c r="F32" i="6"/>
  <c r="F31" i="16"/>
  <c r="G31" i="16"/>
  <c r="I31" i="16" s="1"/>
  <c r="E31" i="4"/>
  <c r="C32" i="4"/>
  <c r="E32" i="4" s="1"/>
  <c r="F30" i="8"/>
  <c r="G30" i="8"/>
  <c r="I30" i="8" s="1"/>
  <c r="C32" i="7"/>
  <c r="E32" i="7" s="1"/>
  <c r="E31" i="7"/>
  <c r="F32" i="4" l="1"/>
  <c r="G32" i="4"/>
  <c r="I32" i="4" s="1"/>
  <c r="G32" i="14"/>
  <c r="I32" i="14" s="1"/>
  <c r="F32" i="14"/>
  <c r="F31" i="4"/>
  <c r="G31" i="4"/>
  <c r="I31" i="4" s="1"/>
  <c r="F31" i="14"/>
  <c r="G31" i="14"/>
  <c r="I31" i="14" s="1"/>
  <c r="G31" i="7"/>
  <c r="I31" i="7" s="1"/>
  <c r="F31" i="7"/>
  <c r="F31" i="8"/>
  <c r="G31" i="8"/>
  <c r="I31" i="8" s="1"/>
  <c r="F32" i="7"/>
  <c r="G32" i="7"/>
  <c r="I32" i="7" s="1"/>
  <c r="G32" i="8"/>
  <c r="I32" i="8" s="1"/>
  <c r="F32" i="8"/>
</calcChain>
</file>

<file path=xl/sharedStrings.xml><?xml version="1.0" encoding="utf-8"?>
<sst xmlns="http://schemas.openxmlformats.org/spreadsheetml/2006/main" count="2611" uniqueCount="812">
  <si>
    <t>2003 Pay Schedule Calendar</t>
  </si>
  <si>
    <t>PP#</t>
  </si>
  <si>
    <t>AP#</t>
  </si>
  <si>
    <t>From</t>
  </si>
  <si>
    <t>To</t>
  </si>
  <si>
    <t>Pay Date</t>
  </si>
  <si>
    <t>-</t>
  </si>
  <si>
    <t>Friday, 1/17/03</t>
  </si>
  <si>
    <t>Friday, 1/31/03</t>
  </si>
  <si>
    <t>Friday, 2/14/03</t>
  </si>
  <si>
    <t>Friday, 2/28/03</t>
  </si>
  <si>
    <t>Friday, 3/14/03</t>
  </si>
  <si>
    <t>Friday, 3/28/03</t>
  </si>
  <si>
    <t>Friday, 4/11/03</t>
  </si>
  <si>
    <t>Friday, 4/25/03</t>
  </si>
  <si>
    <t>Friday, 5/9/03</t>
  </si>
  <si>
    <t>Friday, 5/23/03</t>
  </si>
  <si>
    <t>Friday, 6/6/03</t>
  </si>
  <si>
    <t>Friday, 6/20/03</t>
  </si>
  <si>
    <t>Thursday, 7/3/03</t>
  </si>
  <si>
    <t>Friday, 7/18/03</t>
  </si>
  <si>
    <t>Friday, 8/1/03</t>
  </si>
  <si>
    <t>Friday, 8/15/03</t>
  </si>
  <si>
    <t>Friday, 8/29/03</t>
  </si>
  <si>
    <t>Friday, 9/12/03</t>
  </si>
  <si>
    <t>Friday, 9/26/03</t>
  </si>
  <si>
    <t>Friday, 10/10/03</t>
  </si>
  <si>
    <t>Friday, 10/24/03</t>
  </si>
  <si>
    <t>Friday, 11/7/03</t>
  </si>
  <si>
    <t>Friday, 11/21/03</t>
  </si>
  <si>
    <t>Friday, 12/5/03</t>
  </si>
  <si>
    <t>Friday, 12/19/03</t>
  </si>
  <si>
    <t>Friday, 1/2/04</t>
  </si>
  <si>
    <t>Friday, 1/16/04</t>
  </si>
  <si>
    <t>03-14</t>
  </si>
  <si>
    <t>6/7</t>
  </si>
  <si>
    <t>03-15</t>
  </si>
  <si>
    <t>03-16</t>
  </si>
  <si>
    <t>7/8</t>
  </si>
  <si>
    <t>03-17</t>
  </si>
  <si>
    <t>03-18</t>
  </si>
  <si>
    <t>8/9</t>
  </si>
  <si>
    <t>03-19</t>
  </si>
  <si>
    <t>03-20</t>
  </si>
  <si>
    <t>9/10</t>
  </si>
  <si>
    <t>03-21</t>
  </si>
  <si>
    <t>03-22</t>
  </si>
  <si>
    <t>10/11</t>
  </si>
  <si>
    <t>03-23</t>
  </si>
  <si>
    <t>03-24</t>
  </si>
  <si>
    <t>03-25</t>
  </si>
  <si>
    <t>03-26</t>
  </si>
  <si>
    <t>04-01</t>
  </si>
  <si>
    <t>12/1</t>
  </si>
  <si>
    <t>04-02</t>
  </si>
  <si>
    <t>04-03</t>
  </si>
  <si>
    <t>1/2</t>
  </si>
  <si>
    <t>04-04</t>
  </si>
  <si>
    <t>2</t>
  </si>
  <si>
    <t>04-05</t>
  </si>
  <si>
    <t>2/3</t>
  </si>
  <si>
    <t>04-06</t>
  </si>
  <si>
    <t>04-07</t>
  </si>
  <si>
    <t>3/4</t>
  </si>
  <si>
    <t>04-08</t>
  </si>
  <si>
    <t>04-09</t>
  </si>
  <si>
    <t>4/5</t>
  </si>
  <si>
    <t>04-10</t>
  </si>
  <si>
    <t>04-11</t>
  </si>
  <si>
    <t>04-12</t>
  </si>
  <si>
    <t>5/6</t>
  </si>
  <si>
    <t>04-13</t>
  </si>
  <si>
    <t>04-14</t>
  </si>
  <si>
    <r>
      <t>AP#</t>
    </r>
    <r>
      <rPr>
        <sz val="11"/>
        <rFont val="Arial"/>
        <family val="2"/>
      </rPr>
      <t xml:space="preserve"> = Accounting Period (calendar month within the fiscal year) July=1, Aug=2, etc.</t>
    </r>
  </si>
  <si>
    <t>(Budget Retros Re-Introduced)</t>
  </si>
  <si>
    <t>SCHEDULED* Dates</t>
  </si>
  <si>
    <r>
      <t>*</t>
    </r>
    <r>
      <rPr>
        <b/>
        <sz val="11"/>
        <rFont val="Arial"/>
        <family val="2"/>
      </rPr>
      <t xml:space="preserve"> IMPORTANT!  SCHEDULED dates are subject to change.  </t>
    </r>
    <r>
      <rPr>
        <sz val="11"/>
        <rFont val="Arial"/>
        <family val="2"/>
      </rPr>
      <t>You will be notified by email if it is
   necessary to change the schedule.</t>
    </r>
  </si>
  <si>
    <r>
      <t>e</t>
    </r>
    <r>
      <rPr>
        <b/>
        <sz val="12"/>
        <rFont val="Arial"/>
        <family val="2"/>
      </rPr>
      <t>UMB Runs Actuals 
Distribution*</t>
    </r>
  </si>
  <si>
    <r>
      <t>e</t>
    </r>
    <r>
      <rPr>
        <b/>
        <sz val="12"/>
        <rFont val="Arial"/>
        <family val="2"/>
      </rPr>
      <t>UMB 
Data Available 
in FAS 
&amp; Statement of Payroll Charges*</t>
    </r>
  </si>
  <si>
    <r>
      <t>e</t>
    </r>
    <r>
      <rPr>
        <b/>
        <sz val="12"/>
        <rFont val="Arial"/>
        <family val="2"/>
      </rPr>
      <t>UMB Data 
Available in FAS 
&amp; Statement of Payroll Charges*</t>
    </r>
  </si>
  <si>
    <t>Friday</t>
  </si>
  <si>
    <t>04-15</t>
  </si>
  <si>
    <t>04-16</t>
  </si>
  <si>
    <t>04-17</t>
  </si>
  <si>
    <t>8</t>
  </si>
  <si>
    <t>04-18</t>
  </si>
  <si>
    <t>04-19</t>
  </si>
  <si>
    <t>9</t>
  </si>
  <si>
    <t>04-20</t>
  </si>
  <si>
    <t>04-21</t>
  </si>
  <si>
    <t>10</t>
  </si>
  <si>
    <t>04-22</t>
  </si>
  <si>
    <t>04-23</t>
  </si>
  <si>
    <t>11</t>
  </si>
  <si>
    <t>04-24</t>
  </si>
  <si>
    <t>04-25</t>
  </si>
  <si>
    <t>11/12</t>
  </si>
  <si>
    <t>04-26</t>
  </si>
  <si>
    <t>12</t>
  </si>
  <si>
    <t>05-01</t>
  </si>
  <si>
    <t>05-02</t>
  </si>
  <si>
    <t>1</t>
  </si>
  <si>
    <t>05-03</t>
  </si>
  <si>
    <t>05-04</t>
  </si>
  <si>
    <t>05-05</t>
  </si>
  <si>
    <t>05-06</t>
  </si>
  <si>
    <t>3</t>
  </si>
  <si>
    <t>05-07</t>
  </si>
  <si>
    <t>05-08</t>
  </si>
  <si>
    <t>4</t>
  </si>
  <si>
    <t>05-09</t>
  </si>
  <si>
    <t>05-10</t>
  </si>
  <si>
    <t>05-11</t>
  </si>
  <si>
    <t>5</t>
  </si>
  <si>
    <t>05-12</t>
  </si>
  <si>
    <t>05-13</t>
  </si>
  <si>
    <t>6</t>
  </si>
  <si>
    <t>Thursday</t>
  </si>
  <si>
    <t>05-14</t>
  </si>
  <si>
    <t>FY'04:  26.142857</t>
  </si>
  <si>
    <t xml:space="preserve">FY'03:  26.0714280          </t>
  </si>
  <si>
    <t>**</t>
  </si>
  <si>
    <t xml:space="preserve">  </t>
  </si>
  <si>
    <t xml:space="preserve"> * IMPORTANT!  SCHEDULED dates are subject to change.   
** Actual run dates have been updated and are denoted by **.</t>
  </si>
  <si>
    <t>FY'05:  26.071428</t>
  </si>
  <si>
    <t>CY2004 Commitment Accounting Calendar</t>
  </si>
  <si>
    <t>05-15</t>
  </si>
  <si>
    <t>05-16</t>
  </si>
  <si>
    <t>05-17</t>
  </si>
  <si>
    <t>05-18</t>
  </si>
  <si>
    <t>05-19</t>
  </si>
  <si>
    <t>05-20</t>
  </si>
  <si>
    <t>05-21</t>
  </si>
  <si>
    <t>05-22</t>
  </si>
  <si>
    <t>05-23</t>
  </si>
  <si>
    <t>05-24</t>
  </si>
  <si>
    <t>05-25</t>
  </si>
  <si>
    <t>05-26</t>
  </si>
  <si>
    <t>06-01</t>
  </si>
  <si>
    <t>06-02</t>
  </si>
  <si>
    <t>06-03</t>
  </si>
  <si>
    <t>06-04</t>
  </si>
  <si>
    <t>06-05</t>
  </si>
  <si>
    <t>06-06</t>
  </si>
  <si>
    <t>06-07</t>
  </si>
  <si>
    <t>06-08</t>
  </si>
  <si>
    <t>06-09</t>
  </si>
  <si>
    <t>06-10</t>
  </si>
  <si>
    <t>06-11</t>
  </si>
  <si>
    <t>06-12</t>
  </si>
  <si>
    <t>06-13</t>
  </si>
  <si>
    <t>06-14</t>
  </si>
  <si>
    <t>Paydate</t>
  </si>
  <si>
    <r>
      <t>SCHEDULED* Dates
(</t>
    </r>
    <r>
      <rPr>
        <b/>
        <sz val="11"/>
        <rFont val="Arial"/>
        <family val="2"/>
      </rPr>
      <t>UPDATED As Of 12/1/04)</t>
    </r>
  </si>
  <si>
    <t>CY2005 Commitment Accounting Calendar</t>
  </si>
  <si>
    <t></t>
  </si>
  <si>
    <t></t>
  </si>
  <si>
    <t xml:space="preserve"> * IMPORTANT!  SCHEDULED dates are subject to change</t>
  </si>
  <si>
    <t>Actual run date was changed</t>
  </si>
  <si>
    <t>Encumbrance was not run for this period</t>
  </si>
  <si>
    <t></t>
  </si>
  <si>
    <r>
      <t>AP#</t>
    </r>
    <r>
      <rPr>
        <sz val="11"/>
        <rFont val="Arial"/>
        <family val="2"/>
      </rPr>
      <t xml:space="preserve"> = Accounting Period (fiscal month) July=1, Aug=2, etc.</t>
    </r>
  </si>
  <si>
    <t>See key below</t>
  </si>
  <si>
    <t>Key-</t>
  </si>
  <si>
    <r>
      <t>e</t>
    </r>
    <r>
      <rPr>
        <b/>
        <sz val="12"/>
        <rFont val="Arial"/>
        <family val="2"/>
      </rPr>
      <t>UMB Runs Actuals 
Distribution &amp; Encumbrances</t>
    </r>
  </si>
  <si>
    <r>
      <t>e</t>
    </r>
    <r>
      <rPr>
        <b/>
        <sz val="12"/>
        <rFont val="Arial"/>
        <family val="2"/>
      </rPr>
      <t>UMB Data 
Available in FAS 
&amp; Statement of Payroll Charges</t>
    </r>
  </si>
  <si>
    <r>
      <t>SCHEDULED* Dates
(</t>
    </r>
    <r>
      <rPr>
        <b/>
        <sz val="11"/>
        <rFont val="Arial"/>
        <family val="2"/>
      </rPr>
      <t>Updated As Of 2/22/05)</t>
    </r>
  </si>
  <si>
    <t>CY2006 Commitment Accounting Calendar</t>
  </si>
  <si>
    <r>
      <t>SCHEDULED* Dates
(</t>
    </r>
    <r>
      <rPr>
        <b/>
        <sz val="11"/>
        <rFont val="Arial"/>
        <family val="2"/>
      </rPr>
      <t>Updated As Of 12/2/05)</t>
    </r>
  </si>
  <si>
    <t>06-15</t>
  </si>
  <si>
    <t>06-16</t>
  </si>
  <si>
    <t>06-17</t>
  </si>
  <si>
    <t>06-18</t>
  </si>
  <si>
    <t>06-19</t>
  </si>
  <si>
    <t>06-20</t>
  </si>
  <si>
    <t>06-21</t>
  </si>
  <si>
    <t>06-22</t>
  </si>
  <si>
    <t>06-23</t>
  </si>
  <si>
    <t>06-24</t>
  </si>
  <si>
    <t>06-25</t>
  </si>
  <si>
    <t>06-26</t>
  </si>
  <si>
    <t>07-01</t>
  </si>
  <si>
    <t>07-02</t>
  </si>
  <si>
    <t>07-03</t>
  </si>
  <si>
    <t>07-04</t>
  </si>
  <si>
    <t>07-05</t>
  </si>
  <si>
    <t>07-06</t>
  </si>
  <si>
    <t>07-07</t>
  </si>
  <si>
    <t>07-08</t>
  </si>
  <si>
    <t>07-09</t>
  </si>
  <si>
    <t>07-10</t>
  </si>
  <si>
    <t>07-11</t>
  </si>
  <si>
    <t>07-12</t>
  </si>
  <si>
    <t>07-13</t>
  </si>
  <si>
    <t>07-14</t>
  </si>
  <si>
    <t>CY2007 Commitment Accounting Calendar</t>
  </si>
  <si>
    <r>
      <t>SCHEDULED* Dates
(</t>
    </r>
    <r>
      <rPr>
        <b/>
        <sz val="11"/>
        <rFont val="Arial"/>
        <family val="2"/>
      </rPr>
      <t>Updated As Of 12/4/06)</t>
    </r>
  </si>
  <si>
    <t>07-15</t>
  </si>
  <si>
    <t>07-16</t>
  </si>
  <si>
    <t>07-17</t>
  </si>
  <si>
    <t>07-18</t>
  </si>
  <si>
    <t>07-19</t>
  </si>
  <si>
    <t>07-20</t>
  </si>
  <si>
    <t>07-21</t>
  </si>
  <si>
    <t>07-22</t>
  </si>
  <si>
    <t>07-23</t>
  </si>
  <si>
    <t>07-24</t>
  </si>
  <si>
    <t>07-25</t>
  </si>
  <si>
    <t>07-26</t>
  </si>
  <si>
    <t>08-01</t>
  </si>
  <si>
    <t>08-02</t>
  </si>
  <si>
    <t>08-03</t>
  </si>
  <si>
    <t>08-04</t>
  </si>
  <si>
    <t>08-05</t>
  </si>
  <si>
    <t>08-06</t>
  </si>
  <si>
    <t>08-07</t>
  </si>
  <si>
    <t>08-08</t>
  </si>
  <si>
    <t>08-09</t>
  </si>
  <si>
    <t>08-10</t>
  </si>
  <si>
    <t>08-11</t>
  </si>
  <si>
    <t>08-12</t>
  </si>
  <si>
    <t>08-13</t>
  </si>
  <si>
    <t>08-14</t>
  </si>
  <si>
    <t>CY2008 Commitment Accounting Calendar</t>
  </si>
  <si>
    <t>08-15</t>
  </si>
  <si>
    <t>08-16</t>
  </si>
  <si>
    <t>08-17</t>
  </si>
  <si>
    <t>08-18</t>
  </si>
  <si>
    <t>08-19</t>
  </si>
  <si>
    <t>08-20</t>
  </si>
  <si>
    <t>08-21</t>
  </si>
  <si>
    <t>08-22</t>
  </si>
  <si>
    <t>08-23</t>
  </si>
  <si>
    <t>08-24</t>
  </si>
  <si>
    <t>08-25</t>
  </si>
  <si>
    <t>08-26</t>
  </si>
  <si>
    <t>09-01</t>
  </si>
  <si>
    <t>09-02</t>
  </si>
  <si>
    <t>09-03</t>
  </si>
  <si>
    <t>09-04</t>
  </si>
  <si>
    <t>09-05</t>
  </si>
  <si>
    <t>09-06</t>
  </si>
  <si>
    <t>09-07</t>
  </si>
  <si>
    <t>09-08</t>
  </si>
  <si>
    <t>09-09</t>
  </si>
  <si>
    <t>09-10</t>
  </si>
  <si>
    <t>09-11</t>
  </si>
  <si>
    <t>09-12</t>
  </si>
  <si>
    <t>09-13</t>
  </si>
  <si>
    <t>09-14</t>
  </si>
  <si>
    <r>
      <t>e</t>
    </r>
    <r>
      <rPr>
        <b/>
        <sz val="12"/>
        <rFont val="Arial"/>
        <family val="2"/>
      </rPr>
      <t>UMB Data 
Available in Financials 
&amp; RAVEN</t>
    </r>
  </si>
  <si>
    <t>CY2009 Commitment Accounting Calendar</t>
  </si>
  <si>
    <t>7</t>
  </si>
  <si>
    <r>
      <t>SCHEDULED* Dates
(</t>
    </r>
    <r>
      <rPr>
        <b/>
        <sz val="11"/>
        <rFont val="Arial"/>
        <family val="2"/>
      </rPr>
      <t>Updated As Of 5/19/08)</t>
    </r>
  </si>
  <si>
    <t>09-16</t>
  </si>
  <si>
    <t>09-17</t>
  </si>
  <si>
    <t>09-18</t>
  </si>
  <si>
    <t>09-19</t>
  </si>
  <si>
    <t>09-20</t>
  </si>
  <si>
    <t>09-21</t>
  </si>
  <si>
    <t>09-22</t>
  </si>
  <si>
    <t>09-23</t>
  </si>
  <si>
    <t>09-24</t>
  </si>
  <si>
    <t>09-25</t>
  </si>
  <si>
    <t>09-26</t>
  </si>
  <si>
    <t>10-01</t>
  </si>
  <si>
    <t>10-02</t>
  </si>
  <si>
    <t>10-03</t>
  </si>
  <si>
    <t>10-04</t>
  </si>
  <si>
    <t>10-05</t>
  </si>
  <si>
    <t>10-06</t>
  </si>
  <si>
    <t>10-07</t>
  </si>
  <si>
    <t>10-08</t>
  </si>
  <si>
    <t>10-09</t>
  </si>
  <si>
    <t>10-10</t>
  </si>
  <si>
    <t>10-11</t>
  </si>
  <si>
    <t>10-12</t>
  </si>
  <si>
    <t>10-13</t>
  </si>
  <si>
    <t>10-14</t>
  </si>
  <si>
    <t>10-15</t>
  </si>
  <si>
    <t>10-16</t>
  </si>
  <si>
    <t>10-17</t>
  </si>
  <si>
    <t>10-18</t>
  </si>
  <si>
    <t>10-19</t>
  </si>
  <si>
    <t>10-20</t>
  </si>
  <si>
    <t>10-21</t>
  </si>
  <si>
    <t>10-22</t>
  </si>
  <si>
    <t>10-23</t>
  </si>
  <si>
    <t>10-24</t>
  </si>
  <si>
    <t>10-25</t>
  </si>
  <si>
    <t>10-26</t>
  </si>
  <si>
    <t>11-01</t>
  </si>
  <si>
    <t>11-02</t>
  </si>
  <si>
    <t>11-03</t>
  </si>
  <si>
    <t>11-04</t>
  </si>
  <si>
    <t>11-05</t>
  </si>
  <si>
    <t>11-06</t>
  </si>
  <si>
    <t>11-07</t>
  </si>
  <si>
    <t>11-08</t>
  </si>
  <si>
    <t>11-09</t>
  </si>
  <si>
    <t>11-10</t>
  </si>
  <si>
    <t>11-11</t>
  </si>
  <si>
    <t>11-12</t>
  </si>
  <si>
    <t>11-13</t>
  </si>
  <si>
    <t>11-14</t>
  </si>
  <si>
    <r>
      <t>SCHEDULED* Dates
(</t>
    </r>
    <r>
      <rPr>
        <b/>
        <sz val="11"/>
        <rFont val="Arial"/>
        <family val="2"/>
      </rPr>
      <t>Updated As Of 10/6/09)</t>
    </r>
  </si>
  <si>
    <t>CY2010 Commitment Accounting Calendar</t>
  </si>
  <si>
    <t>CY2011 Commitment Accounting Calendar</t>
  </si>
  <si>
    <t>11-15</t>
  </si>
  <si>
    <t>11-16</t>
  </si>
  <si>
    <t>11-17</t>
  </si>
  <si>
    <t>11-18</t>
  </si>
  <si>
    <t>11-19</t>
  </si>
  <si>
    <t>11-20</t>
  </si>
  <si>
    <t>11-21</t>
  </si>
  <si>
    <t>11-22</t>
  </si>
  <si>
    <t>11-23</t>
  </si>
  <si>
    <t>11-24</t>
  </si>
  <si>
    <t>11-25</t>
  </si>
  <si>
    <t>11-26</t>
  </si>
  <si>
    <t>12-01</t>
  </si>
  <si>
    <t>12-02</t>
  </si>
  <si>
    <t>12-03</t>
  </si>
  <si>
    <t>12-04</t>
  </si>
  <si>
    <t>12-05</t>
  </si>
  <si>
    <t>12-06</t>
  </si>
  <si>
    <t>12-07</t>
  </si>
  <si>
    <t>12-08</t>
  </si>
  <si>
    <t>12-09</t>
  </si>
  <si>
    <t>12-10</t>
  </si>
  <si>
    <t>12-11</t>
  </si>
  <si>
    <t>12-12</t>
  </si>
  <si>
    <t>12-13</t>
  </si>
  <si>
    <t>12-14</t>
  </si>
  <si>
    <t>CY2012 Commitment Accounting Calendar</t>
  </si>
  <si>
    <r>
      <t>SCHEDULED* Dates
(</t>
    </r>
    <r>
      <rPr>
        <b/>
        <sz val="11"/>
        <rFont val="Arial"/>
        <family val="2"/>
      </rPr>
      <t>Updated As Of 5/18/11)</t>
    </r>
  </si>
  <si>
    <t>12-15</t>
  </si>
  <si>
    <t>12-16</t>
  </si>
  <si>
    <t>12-17</t>
  </si>
  <si>
    <t>12-18</t>
  </si>
  <si>
    <t>12-19</t>
  </si>
  <si>
    <t>12-20</t>
  </si>
  <si>
    <t>12-21</t>
  </si>
  <si>
    <t>12-22</t>
  </si>
  <si>
    <t>12-23</t>
  </si>
  <si>
    <t>12-24</t>
  </si>
  <si>
    <t>12-25</t>
  </si>
  <si>
    <t>12-26</t>
  </si>
  <si>
    <t>13-01</t>
  </si>
  <si>
    <t>13-02</t>
  </si>
  <si>
    <t>13-03</t>
  </si>
  <si>
    <t>13-04</t>
  </si>
  <si>
    <t>13-05</t>
  </si>
  <si>
    <t>13-06</t>
  </si>
  <si>
    <t>13-07</t>
  </si>
  <si>
    <t>13-08</t>
  </si>
  <si>
    <t>13-09</t>
  </si>
  <si>
    <t>13-10</t>
  </si>
  <si>
    <t>13-11</t>
  </si>
  <si>
    <t>13-12</t>
  </si>
  <si>
    <t>13-13</t>
  </si>
  <si>
    <t>12-27</t>
  </si>
  <si>
    <t>CY2013 Commitment Accounting Calendar</t>
  </si>
  <si>
    <t>13-14</t>
  </si>
  <si>
    <t>13-15</t>
  </si>
  <si>
    <t>13-16</t>
  </si>
  <si>
    <t>13-17</t>
  </si>
  <si>
    <t>13-18</t>
  </si>
  <si>
    <t>13-19</t>
  </si>
  <si>
    <t>13-20</t>
  </si>
  <si>
    <t>13-21</t>
  </si>
  <si>
    <t>13-22</t>
  </si>
  <si>
    <t>13-23</t>
  </si>
  <si>
    <t>13-24</t>
  </si>
  <si>
    <t>13-25</t>
  </si>
  <si>
    <t>13-26</t>
  </si>
  <si>
    <t>14-01</t>
  </si>
  <si>
    <t>14-02</t>
  </si>
  <si>
    <t>14-03</t>
  </si>
  <si>
    <t>14-04</t>
  </si>
  <si>
    <t>14-05</t>
  </si>
  <si>
    <t>14-06</t>
  </si>
  <si>
    <t>14-07</t>
  </si>
  <si>
    <t>14-08</t>
  </si>
  <si>
    <t>14-09</t>
  </si>
  <si>
    <t>14-10</t>
  </si>
  <si>
    <t>14-11</t>
  </si>
  <si>
    <t>14-12</t>
  </si>
  <si>
    <t>14-13</t>
  </si>
  <si>
    <t>14-14</t>
  </si>
  <si>
    <r>
      <t>SCHEDULED* Dates
(</t>
    </r>
    <r>
      <rPr>
        <b/>
        <sz val="11"/>
        <rFont val="Arial"/>
        <family val="2"/>
      </rPr>
      <t>Updated As Of 5/18/12)</t>
    </r>
  </si>
  <si>
    <t>CY2014 Commitment Accounting Calendar</t>
  </si>
  <si>
    <t>14-15</t>
  </si>
  <si>
    <t>14-16</t>
  </si>
  <si>
    <t>14-17</t>
  </si>
  <si>
    <t>14-18</t>
  </si>
  <si>
    <t>14-19</t>
  </si>
  <si>
    <t>14-20</t>
  </si>
  <si>
    <t>14-21</t>
  </si>
  <si>
    <t>14-22</t>
  </si>
  <si>
    <t>14-23</t>
  </si>
  <si>
    <t>14-24</t>
  </si>
  <si>
    <t>14-25</t>
  </si>
  <si>
    <t>14-26</t>
  </si>
  <si>
    <t>15-01</t>
  </si>
  <si>
    <t>15-02</t>
  </si>
  <si>
    <t>15-03</t>
  </si>
  <si>
    <t>15-04</t>
  </si>
  <si>
    <t>15-05</t>
  </si>
  <si>
    <t>15-06</t>
  </si>
  <si>
    <t>15-07</t>
  </si>
  <si>
    <t>15-08</t>
  </si>
  <si>
    <t>15-09</t>
  </si>
  <si>
    <t>15-10</t>
  </si>
  <si>
    <t>15-11</t>
  </si>
  <si>
    <t>15-12</t>
  </si>
  <si>
    <t>15-13</t>
  </si>
  <si>
    <t>15-14</t>
  </si>
  <si>
    <r>
      <t>SCHEDULED* Dates
(</t>
    </r>
    <r>
      <rPr>
        <b/>
        <sz val="11"/>
        <rFont val="Arial"/>
        <family val="2"/>
      </rPr>
      <t>Updated As Of 7/31/13)</t>
    </r>
  </si>
  <si>
    <t>CY2015 Commitment Accounting Calendar</t>
  </si>
  <si>
    <r>
      <t>SCHEDULED* Dates
(</t>
    </r>
    <r>
      <rPr>
        <b/>
        <sz val="11"/>
        <rFont val="Arial"/>
        <family val="2"/>
      </rPr>
      <t>Updated As Of 6/11/14)</t>
    </r>
  </si>
  <si>
    <t>15-15</t>
  </si>
  <si>
    <t>15-16</t>
  </si>
  <si>
    <t>15-17</t>
  </si>
  <si>
    <t>15-18</t>
  </si>
  <si>
    <t>15-19</t>
  </si>
  <si>
    <t>15-20</t>
  </si>
  <si>
    <t>15-21</t>
  </si>
  <si>
    <t>15-22</t>
  </si>
  <si>
    <t>15-23</t>
  </si>
  <si>
    <t>15-24</t>
  </si>
  <si>
    <t>15-25</t>
  </si>
  <si>
    <t>15-26</t>
  </si>
  <si>
    <t>16-01</t>
  </si>
  <si>
    <t>16-02</t>
  </si>
  <si>
    <t>16-03</t>
  </si>
  <si>
    <t>16-04</t>
  </si>
  <si>
    <t>16-05</t>
  </si>
  <si>
    <t>16-06</t>
  </si>
  <si>
    <t>16-07</t>
  </si>
  <si>
    <t>16-08</t>
  </si>
  <si>
    <t>16-09</t>
  </si>
  <si>
    <t>16-10</t>
  </si>
  <si>
    <t>16-11</t>
  </si>
  <si>
    <t>16-12</t>
  </si>
  <si>
    <t>16-13</t>
  </si>
  <si>
    <t>16-14</t>
  </si>
  <si>
    <r>
      <t>SCHEDULED* Dates
(</t>
    </r>
    <r>
      <rPr>
        <b/>
        <sz val="11"/>
        <rFont val="Arial"/>
        <family val="2"/>
      </rPr>
      <t>Updated As Of 7/11/14)</t>
    </r>
  </si>
  <si>
    <t>CY2016 Commitment Accounting Calendar</t>
  </si>
  <si>
    <r>
      <t>SCHEDULED* Dates
(</t>
    </r>
    <r>
      <rPr>
        <b/>
        <sz val="11"/>
        <rFont val="Arial"/>
        <family val="2"/>
      </rPr>
      <t>Updated As Of 5/26/15)</t>
    </r>
  </si>
  <si>
    <t>16-15</t>
  </si>
  <si>
    <t>16-16</t>
  </si>
  <si>
    <t>16-17</t>
  </si>
  <si>
    <t>16-18</t>
  </si>
  <si>
    <t>16-19</t>
  </si>
  <si>
    <t>16-20</t>
  </si>
  <si>
    <t>16-21</t>
  </si>
  <si>
    <t>16-22</t>
  </si>
  <si>
    <t>16-23</t>
  </si>
  <si>
    <t>16-24</t>
  </si>
  <si>
    <t>16-25</t>
  </si>
  <si>
    <t>16-26</t>
  </si>
  <si>
    <t>17-01</t>
  </si>
  <si>
    <t>17-02</t>
  </si>
  <si>
    <t>17-03</t>
  </si>
  <si>
    <t>17-04</t>
  </si>
  <si>
    <t>17-05</t>
  </si>
  <si>
    <t>17-06</t>
  </si>
  <si>
    <t>17-07</t>
  </si>
  <si>
    <t>17-08</t>
  </si>
  <si>
    <t>17-09</t>
  </si>
  <si>
    <t>17-10</t>
  </si>
  <si>
    <t>17-11</t>
  </si>
  <si>
    <t>17-12</t>
  </si>
  <si>
    <t>17-13</t>
  </si>
  <si>
    <t>17-14</t>
  </si>
  <si>
    <t>CY2017 Commitment Accounting Calendar</t>
  </si>
  <si>
    <t>17-15</t>
  </si>
  <si>
    <t>17-16</t>
  </si>
  <si>
    <t>17-17</t>
  </si>
  <si>
    <t>17-18</t>
  </si>
  <si>
    <t>17-19</t>
  </si>
  <si>
    <t>17-20</t>
  </si>
  <si>
    <t>17-21</t>
  </si>
  <si>
    <t>17-22</t>
  </si>
  <si>
    <t>17-23</t>
  </si>
  <si>
    <t>17-24</t>
  </si>
  <si>
    <t>17-25</t>
  </si>
  <si>
    <t>17-26</t>
  </si>
  <si>
    <t>18-01</t>
  </si>
  <si>
    <t>18-02</t>
  </si>
  <si>
    <t>18-03</t>
  </si>
  <si>
    <t>18-04</t>
  </si>
  <si>
    <t>18-05</t>
  </si>
  <si>
    <t>18-06</t>
  </si>
  <si>
    <t>18-07</t>
  </si>
  <si>
    <t>18-08</t>
  </si>
  <si>
    <t>18-09</t>
  </si>
  <si>
    <t>18-10</t>
  </si>
  <si>
    <t>18-11</t>
  </si>
  <si>
    <t>18-12</t>
  </si>
  <si>
    <t>18-13</t>
  </si>
  <si>
    <t>18-14</t>
  </si>
  <si>
    <r>
      <t>SCHEDULED* Dates
(</t>
    </r>
    <r>
      <rPr>
        <b/>
        <sz val="11"/>
        <rFont val="Arial"/>
        <family val="2"/>
      </rPr>
      <t>Updated As Of 5/27/16)</t>
    </r>
  </si>
  <si>
    <t>CY2018 Commitment Accounting Calendar</t>
  </si>
  <si>
    <r>
      <t>SCHEDULED* Dates
(</t>
    </r>
    <r>
      <rPr>
        <b/>
        <sz val="11"/>
        <rFont val="Arial"/>
        <family val="2"/>
      </rPr>
      <t>Updated As Of 5/30/17)</t>
    </r>
  </si>
  <si>
    <t>18-15</t>
  </si>
  <si>
    <t>18-16</t>
  </si>
  <si>
    <t>18-17</t>
  </si>
  <si>
    <t>18-18</t>
  </si>
  <si>
    <t>18-19</t>
  </si>
  <si>
    <t>18-20</t>
  </si>
  <si>
    <t>18-21</t>
  </si>
  <si>
    <t>18-22</t>
  </si>
  <si>
    <t>18-23</t>
  </si>
  <si>
    <t>18-24</t>
  </si>
  <si>
    <t>18-25</t>
  </si>
  <si>
    <t>18-26</t>
  </si>
  <si>
    <t>19-01</t>
  </si>
  <si>
    <t>19-02</t>
  </si>
  <si>
    <t>19-03</t>
  </si>
  <si>
    <t>19-04</t>
  </si>
  <si>
    <t>19-05</t>
  </si>
  <si>
    <t>19-06</t>
  </si>
  <si>
    <t>19-07</t>
  </si>
  <si>
    <t>19-08</t>
  </si>
  <si>
    <t>19-09</t>
  </si>
  <si>
    <t>19-10</t>
  </si>
  <si>
    <t>19-11</t>
  </si>
  <si>
    <t>19-12</t>
  </si>
  <si>
    <t>19-13</t>
  </si>
  <si>
    <t>19-14</t>
  </si>
  <si>
    <t>CY2019 Commitment Accounting Calendar</t>
  </si>
  <si>
    <t>19-15</t>
  </si>
  <si>
    <t>19-16</t>
  </si>
  <si>
    <t>19-17</t>
  </si>
  <si>
    <t>19-18</t>
  </si>
  <si>
    <t>19-19</t>
  </si>
  <si>
    <t>19-20</t>
  </si>
  <si>
    <t>19-21</t>
  </si>
  <si>
    <t>19-22</t>
  </si>
  <si>
    <t>19-23</t>
  </si>
  <si>
    <t>19-24</t>
  </si>
  <si>
    <t>19-25</t>
  </si>
  <si>
    <t>19-26</t>
  </si>
  <si>
    <t>20-01</t>
  </si>
  <si>
    <t>20-02</t>
  </si>
  <si>
    <t>20-03</t>
  </si>
  <si>
    <t>20-04</t>
  </si>
  <si>
    <t>20-05</t>
  </si>
  <si>
    <t>20-06</t>
  </si>
  <si>
    <t>20-07</t>
  </si>
  <si>
    <t>20-08</t>
  </si>
  <si>
    <t>20-09</t>
  </si>
  <si>
    <t>20-10</t>
  </si>
  <si>
    <t>20-11</t>
  </si>
  <si>
    <t>20-12</t>
  </si>
  <si>
    <t>20-13</t>
  </si>
  <si>
    <t>20-14</t>
  </si>
  <si>
    <t>20-15</t>
  </si>
  <si>
    <t>20-16</t>
  </si>
  <si>
    <t>20-17</t>
  </si>
  <si>
    <t>20-18</t>
  </si>
  <si>
    <t>20-19</t>
  </si>
  <si>
    <t>20-20</t>
  </si>
  <si>
    <t>20-21</t>
  </si>
  <si>
    <t>20-22</t>
  </si>
  <si>
    <t>20-23</t>
  </si>
  <si>
    <t>20-24</t>
  </si>
  <si>
    <t>20-25</t>
  </si>
  <si>
    <t>20-26</t>
  </si>
  <si>
    <t>21-01</t>
  </si>
  <si>
    <t>21-02</t>
  </si>
  <si>
    <t>21-03</t>
  </si>
  <si>
    <t>21-04</t>
  </si>
  <si>
    <t>21-05</t>
  </si>
  <si>
    <t>21-06</t>
  </si>
  <si>
    <t>21-07</t>
  </si>
  <si>
    <t>21-08</t>
  </si>
  <si>
    <t>21-09</t>
  </si>
  <si>
    <t>21-10</t>
  </si>
  <si>
    <t>21-11</t>
  </si>
  <si>
    <t>21-12</t>
  </si>
  <si>
    <t>21-13</t>
  </si>
  <si>
    <t>21-14</t>
  </si>
  <si>
    <t>21-15</t>
  </si>
  <si>
    <t>21-16</t>
  </si>
  <si>
    <t>21-17</t>
  </si>
  <si>
    <t>21-18</t>
  </si>
  <si>
    <t>21-19</t>
  </si>
  <si>
    <t>21-20</t>
  </si>
  <si>
    <t>21-21</t>
  </si>
  <si>
    <t>21-22</t>
  </si>
  <si>
    <t>21-23</t>
  </si>
  <si>
    <t>21-24</t>
  </si>
  <si>
    <t>21-25</t>
  </si>
  <si>
    <t>21-26</t>
  </si>
  <si>
    <t>22-01</t>
  </si>
  <si>
    <t>22-02</t>
  </si>
  <si>
    <t>22-03</t>
  </si>
  <si>
    <t>22-04</t>
  </si>
  <si>
    <t>22-05</t>
  </si>
  <si>
    <t>22-06</t>
  </si>
  <si>
    <t>22-07</t>
  </si>
  <si>
    <t>22-08</t>
  </si>
  <si>
    <t>22-09</t>
  </si>
  <si>
    <t>22-10</t>
  </si>
  <si>
    <t>22-11</t>
  </si>
  <si>
    <t>22-12</t>
  </si>
  <si>
    <t>22-13</t>
  </si>
  <si>
    <t>22-14</t>
  </si>
  <si>
    <t>CY2020 Commitment Accounting Calendar</t>
  </si>
  <si>
    <t>CY2021 Commitment Accounting Calendar</t>
  </si>
  <si>
    <r>
      <t>SCHEDULED* Dates
(</t>
    </r>
    <r>
      <rPr>
        <b/>
        <sz val="11"/>
        <rFont val="Arial"/>
        <family val="2"/>
      </rPr>
      <t>Updated As Of 5/15/19)</t>
    </r>
  </si>
  <si>
    <r>
      <t>e</t>
    </r>
    <r>
      <rPr>
        <b/>
        <sz val="12"/>
        <rFont val="Arial"/>
        <family val="2"/>
      </rPr>
      <t>UMB Data 
Available in Quantum Financials and Analytics</t>
    </r>
  </si>
  <si>
    <r>
      <t>SCHEDULED* Dates
(</t>
    </r>
    <r>
      <rPr>
        <b/>
        <sz val="11"/>
        <rFont val="Arial"/>
        <family val="2"/>
      </rPr>
      <t>Updated As Of 6/3/20)</t>
    </r>
  </si>
  <si>
    <t>CY2022 Commitment Accounting Calendar</t>
  </si>
  <si>
    <t>22-15</t>
  </si>
  <si>
    <t>22-16</t>
  </si>
  <si>
    <t>22-17</t>
  </si>
  <si>
    <t>22-18</t>
  </si>
  <si>
    <t>22-19</t>
  </si>
  <si>
    <t>22-20</t>
  </si>
  <si>
    <t>22-21</t>
  </si>
  <si>
    <t>22-22</t>
  </si>
  <si>
    <t>22-23</t>
  </si>
  <si>
    <t>22-24</t>
  </si>
  <si>
    <t>22-25</t>
  </si>
  <si>
    <t>22-26</t>
  </si>
  <si>
    <t>23-01</t>
  </si>
  <si>
    <t>23-02</t>
  </si>
  <si>
    <t>23-03</t>
  </si>
  <si>
    <t>23-04</t>
  </si>
  <si>
    <t>23-05</t>
  </si>
  <si>
    <t>23-06</t>
  </si>
  <si>
    <t>23-07</t>
  </si>
  <si>
    <t>23-08</t>
  </si>
  <si>
    <t>23-09</t>
  </si>
  <si>
    <t>23-10</t>
  </si>
  <si>
    <t>23-11</t>
  </si>
  <si>
    <t>23-12</t>
  </si>
  <si>
    <t>23-13</t>
  </si>
  <si>
    <t>23-14</t>
  </si>
  <si>
    <r>
      <t>SCHEDULED* Dates
(</t>
    </r>
    <r>
      <rPr>
        <b/>
        <sz val="11"/>
        <rFont val="Arial"/>
        <family val="2"/>
      </rPr>
      <t>Updated As Of 6/2/21)</t>
    </r>
  </si>
  <si>
    <t>CY2023 Commitment Accounting Calendar</t>
  </si>
  <si>
    <t>23-15</t>
  </si>
  <si>
    <t>23-16</t>
  </si>
  <si>
    <t>23-17</t>
  </si>
  <si>
    <t>23-18</t>
  </si>
  <si>
    <t>23-19</t>
  </si>
  <si>
    <t>23-20</t>
  </si>
  <si>
    <t>23-21</t>
  </si>
  <si>
    <t>23-22</t>
  </si>
  <si>
    <t>23-23</t>
  </si>
  <si>
    <t>23-24</t>
  </si>
  <si>
    <t>23-25</t>
  </si>
  <si>
    <t>23-26</t>
  </si>
  <si>
    <t>24-01</t>
  </si>
  <si>
    <t>24-02</t>
  </si>
  <si>
    <t>24-03</t>
  </si>
  <si>
    <t>24-04</t>
  </si>
  <si>
    <t>24-05</t>
  </si>
  <si>
    <t>24-06</t>
  </si>
  <si>
    <t>24-07</t>
  </si>
  <si>
    <t>24-08</t>
  </si>
  <si>
    <t>24-09</t>
  </si>
  <si>
    <t>24-10</t>
  </si>
  <si>
    <t>24-11</t>
  </si>
  <si>
    <t>24-12</t>
  </si>
  <si>
    <t>24-13</t>
  </si>
  <si>
    <t>24-14</t>
  </si>
  <si>
    <r>
      <t>SCHEDULED* Dates
(</t>
    </r>
    <r>
      <rPr>
        <b/>
        <sz val="11"/>
        <rFont val="Arial"/>
        <family val="2"/>
      </rPr>
      <t>Updated As Of 6/22/22)</t>
    </r>
  </si>
  <si>
    <t>CY2024 Commitment Accounting Calendar</t>
  </si>
  <si>
    <t>24-15</t>
  </si>
  <si>
    <t>24-16</t>
  </si>
  <si>
    <t>24-17</t>
  </si>
  <si>
    <t>24-18</t>
  </si>
  <si>
    <t>24-19</t>
  </si>
  <si>
    <t>24-20</t>
  </si>
  <si>
    <t>24-21</t>
  </si>
  <si>
    <t>24-22</t>
  </si>
  <si>
    <t>24-23</t>
  </si>
  <si>
    <t>24-24</t>
  </si>
  <si>
    <t>24-25</t>
  </si>
  <si>
    <t>24-26</t>
  </si>
  <si>
    <t>24-27</t>
  </si>
  <si>
    <t>25-01</t>
  </si>
  <si>
    <t>25-02</t>
  </si>
  <si>
    <t>25-03</t>
  </si>
  <si>
    <t>25-04</t>
  </si>
  <si>
    <t>25-05</t>
  </si>
  <si>
    <t>25-06</t>
  </si>
  <si>
    <t>25-07</t>
  </si>
  <si>
    <t>25-08</t>
  </si>
  <si>
    <t>25-09</t>
  </si>
  <si>
    <t>25-10</t>
  </si>
  <si>
    <t>25-11</t>
  </si>
  <si>
    <t>25-12</t>
  </si>
  <si>
    <t>25-13</t>
  </si>
  <si>
    <t>25-14</t>
  </si>
  <si>
    <r>
      <t>SCHEDULED* Dates
(</t>
    </r>
    <r>
      <rPr>
        <b/>
        <sz val="11"/>
        <rFont val="Arial"/>
        <family val="2"/>
      </rPr>
      <t>Updated As Of 6/20/23)</t>
    </r>
  </si>
  <si>
    <t>CY2025 Commitment Accounting Calendar</t>
  </si>
  <si>
    <r>
      <t>SCHEDULED* Dates
(</t>
    </r>
    <r>
      <rPr>
        <b/>
        <sz val="11"/>
        <rFont val="Arial"/>
        <family val="2"/>
      </rPr>
      <t>Updated As Of 4/15/24- Projected)</t>
    </r>
  </si>
  <si>
    <t>25-15</t>
  </si>
  <si>
    <t>25-16</t>
  </si>
  <si>
    <t>25-17</t>
  </si>
  <si>
    <t>25-18</t>
  </si>
  <si>
    <t>25-19</t>
  </si>
  <si>
    <t>25-20</t>
  </si>
  <si>
    <t>25-21</t>
  </si>
  <si>
    <t>25-22</t>
  </si>
  <si>
    <t>25-23</t>
  </si>
  <si>
    <t>25-24</t>
  </si>
  <si>
    <t>25-25</t>
  </si>
  <si>
    <t>25-26</t>
  </si>
  <si>
    <t>26-01</t>
  </si>
  <si>
    <t>26-02</t>
  </si>
  <si>
    <t>26-03</t>
  </si>
  <si>
    <t>26-04</t>
  </si>
  <si>
    <t>26-05</t>
  </si>
  <si>
    <t>26-06</t>
  </si>
  <si>
    <t>26-07</t>
  </si>
  <si>
    <t>26-08</t>
  </si>
  <si>
    <t>26-09</t>
  </si>
  <si>
    <t>26-10</t>
  </si>
  <si>
    <t>26-11</t>
  </si>
  <si>
    <t>26-12</t>
  </si>
  <si>
    <t>26-13</t>
  </si>
  <si>
    <t>26-14</t>
  </si>
  <si>
    <t>26-15</t>
  </si>
  <si>
    <t>CY2026 Commitment Accounting Calendar</t>
  </si>
  <si>
    <t>26-16</t>
  </si>
  <si>
    <t>26-17</t>
  </si>
  <si>
    <t>26-18</t>
  </si>
  <si>
    <t>26-19</t>
  </si>
  <si>
    <t>26-20</t>
  </si>
  <si>
    <t>26-21</t>
  </si>
  <si>
    <t>26-22</t>
  </si>
  <si>
    <t>26-23</t>
  </si>
  <si>
    <t>26-24</t>
  </si>
  <si>
    <t>26-25</t>
  </si>
  <si>
    <t>26-26</t>
  </si>
  <si>
    <t>27-01</t>
  </si>
  <si>
    <t>27-02</t>
  </si>
  <si>
    <t>27-03</t>
  </si>
  <si>
    <t>27-04</t>
  </si>
  <si>
    <t>27-05</t>
  </si>
  <si>
    <t>27-06</t>
  </si>
  <si>
    <t>27-07</t>
  </si>
  <si>
    <t>27-08</t>
  </si>
  <si>
    <t>27-09</t>
  </si>
  <si>
    <t>27-10</t>
  </si>
  <si>
    <t>27-11</t>
  </si>
  <si>
    <t>27-12</t>
  </si>
  <si>
    <t>27-13</t>
  </si>
  <si>
    <t>27-14</t>
  </si>
  <si>
    <t>27-15</t>
  </si>
  <si>
    <t>CY2027 Commitment Accounting Calendar</t>
  </si>
  <si>
    <t>27-16</t>
  </si>
  <si>
    <t>27-17</t>
  </si>
  <si>
    <t>27-18</t>
  </si>
  <si>
    <t>27-19</t>
  </si>
  <si>
    <t>27-20</t>
  </si>
  <si>
    <t>27-21</t>
  </si>
  <si>
    <t>27-22</t>
  </si>
  <si>
    <t>27-23</t>
  </si>
  <si>
    <t>27-24</t>
  </si>
  <si>
    <t>27-25</t>
  </si>
  <si>
    <t>27-26</t>
  </si>
  <si>
    <t>28-01</t>
  </si>
  <si>
    <t>28-02</t>
  </si>
  <si>
    <t>28-03</t>
  </si>
  <si>
    <t>28-04</t>
  </si>
  <si>
    <t>28-05</t>
  </si>
  <si>
    <t>28-06</t>
  </si>
  <si>
    <t>28-07</t>
  </si>
  <si>
    <t>28-08</t>
  </si>
  <si>
    <t>28-09</t>
  </si>
  <si>
    <t>28-10</t>
  </si>
  <si>
    <t>28-11</t>
  </si>
  <si>
    <t>28-12</t>
  </si>
  <si>
    <t>28-13</t>
  </si>
  <si>
    <t>28-14</t>
  </si>
  <si>
    <t>28-15</t>
  </si>
  <si>
    <t>CY2028 Commitment Accounting Calendar</t>
  </si>
  <si>
    <t>28-16</t>
  </si>
  <si>
    <t>28-17</t>
  </si>
  <si>
    <t>28-18</t>
  </si>
  <si>
    <t>28-19</t>
  </si>
  <si>
    <t>28-20</t>
  </si>
  <si>
    <t>28-21</t>
  </si>
  <si>
    <t>28-22</t>
  </si>
  <si>
    <t>28-23</t>
  </si>
  <si>
    <t>28-24</t>
  </si>
  <si>
    <t>28-25</t>
  </si>
  <si>
    <t>28-26</t>
  </si>
  <si>
    <t>29-01</t>
  </si>
  <si>
    <t>29-02</t>
  </si>
  <si>
    <t>29-03</t>
  </si>
  <si>
    <t>29-04</t>
  </si>
  <si>
    <t>29-05</t>
  </si>
  <si>
    <t>29-06</t>
  </si>
  <si>
    <t>29-07</t>
  </si>
  <si>
    <t>29-08</t>
  </si>
  <si>
    <t>29-09</t>
  </si>
  <si>
    <t>29-10</t>
  </si>
  <si>
    <t>29-11</t>
  </si>
  <si>
    <t>29-12</t>
  </si>
  <si>
    <t>29-13</t>
  </si>
  <si>
    <t>29-14</t>
  </si>
  <si>
    <t>29-15</t>
  </si>
  <si>
    <r>
      <t>SCHEDULED* Dates
(</t>
    </r>
    <r>
      <rPr>
        <b/>
        <sz val="11"/>
        <rFont val="Arial"/>
        <family val="2"/>
      </rPr>
      <t>Updated As Of 6/24/25)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</si>
</sst>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"/>
    <numFmt numFmtId="165" formatCode="m/d/yy;@"/>
    <numFmt numFmtId="166" formatCode="[$-409]ddd\,\ m/d/yy"/>
    <numFmt numFmtId="167" formatCode="[$-409]ddd\,\ mm/dd/yy"/>
  </numFmts>
  <fonts count="1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i/>
      <sz val="11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14" fontId="3" fillId="0" borderId="0" xfId="0" applyNumberFormat="1" applyFont="1"/>
    <xf numFmtId="0" fontId="3" fillId="0" borderId="0" xfId="0" applyFont="1"/>
    <xf numFmtId="0" fontId="4" fillId="0" borderId="0" xfId="0" quotePrefix="1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" fillId="2" borderId="0" xfId="0" quotePrefix="1" applyFont="1" applyFill="1" applyAlignment="1">
      <alignment horizontal="center"/>
    </xf>
    <xf numFmtId="14" fontId="3" fillId="2" borderId="0" xfId="0" applyNumberFormat="1" applyFont="1" applyFill="1"/>
    <xf numFmtId="0" fontId="3" fillId="2" borderId="0" xfId="0" applyFont="1" applyFill="1"/>
    <xf numFmtId="14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0" fillId="2" borderId="0" xfId="0" applyFill="1"/>
    <xf numFmtId="0" fontId="4" fillId="0" borderId="2" xfId="0" quotePrefix="1" applyFont="1" applyBorder="1" applyAlignment="1">
      <alignment horizontal="center"/>
    </xf>
    <xf numFmtId="14" fontId="3" fillId="0" borderId="2" xfId="0" applyNumberFormat="1" applyFont="1" applyBorder="1"/>
    <xf numFmtId="0" fontId="3" fillId="0" borderId="2" xfId="0" applyFont="1" applyBorder="1"/>
    <xf numFmtId="14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Continuous"/>
    </xf>
    <xf numFmtId="0" fontId="10" fillId="0" borderId="2" xfId="0" applyFont="1" applyBorder="1" applyAlignment="1">
      <alignment horizontal="centerContinuous"/>
    </xf>
    <xf numFmtId="0" fontId="9" fillId="0" borderId="3" xfId="0" applyFont="1" applyBorder="1" applyAlignment="1">
      <alignment horizontal="center" wrapText="1"/>
    </xf>
    <xf numFmtId="49" fontId="4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/>
    </xf>
    <xf numFmtId="14" fontId="10" fillId="0" borderId="0" xfId="0" applyNumberFormat="1" applyFont="1"/>
    <xf numFmtId="49" fontId="4" fillId="2" borderId="0" xfId="0" quotePrefix="1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left"/>
    </xf>
    <xf numFmtId="14" fontId="10" fillId="2" borderId="0" xfId="0" applyNumberFormat="1" applyFont="1" applyFill="1"/>
    <xf numFmtId="49" fontId="4" fillId="2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16" fontId="4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right"/>
    </xf>
    <xf numFmtId="14" fontId="5" fillId="0" borderId="0" xfId="0" applyNumberFormat="1" applyFont="1"/>
    <xf numFmtId="14" fontId="5" fillId="2" borderId="0" xfId="0" applyNumberFormat="1" applyFont="1" applyFill="1"/>
    <xf numFmtId="0" fontId="11" fillId="0" borderId="0" xfId="0" applyFont="1"/>
    <xf numFmtId="16" fontId="4" fillId="0" borderId="4" xfId="0" quotePrefix="1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14" fontId="3" fillId="0" borderId="4" xfId="0" applyNumberFormat="1" applyFont="1" applyBorder="1"/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left"/>
    </xf>
    <xf numFmtId="14" fontId="3" fillId="0" borderId="4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left"/>
    </xf>
    <xf numFmtId="14" fontId="10" fillId="0" borderId="4" xfId="0" applyNumberFormat="1" applyFont="1" applyBorder="1"/>
    <xf numFmtId="14" fontId="5" fillId="2" borderId="0" xfId="0" applyNumberFormat="1" applyFont="1" applyFill="1" applyAlignment="1">
      <alignment horizontal="right"/>
    </xf>
    <xf numFmtId="165" fontId="6" fillId="0" borderId="0" xfId="0" applyNumberFormat="1" applyFont="1" applyAlignment="1">
      <alignment horizontal="center"/>
    </xf>
    <xf numFmtId="166" fontId="3" fillId="2" borderId="2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5" fillId="0" borderId="2" xfId="0" applyNumberFormat="1" applyFont="1" applyBorder="1" applyAlignment="1">
      <alignment horizontal="center" wrapText="1"/>
    </xf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165" fontId="0" fillId="0" borderId="0" xfId="0" applyNumberFormat="1"/>
    <xf numFmtId="166" fontId="5" fillId="0" borderId="0" xfId="0" applyNumberFormat="1" applyFont="1"/>
    <xf numFmtId="165" fontId="3" fillId="2" borderId="0" xfId="0" applyNumberFormat="1" applyFont="1" applyFill="1" applyAlignment="1">
      <alignment horizontal="left"/>
    </xf>
    <xf numFmtId="0" fontId="4" fillId="2" borderId="2" xfId="0" quotePrefix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left"/>
    </xf>
    <xf numFmtId="166" fontId="3" fillId="0" borderId="0" xfId="0" applyNumberFormat="1" applyFont="1" applyAlignment="1">
      <alignment horizontal="left"/>
    </xf>
    <xf numFmtId="166" fontId="3" fillId="0" borderId="0" xfId="0" applyNumberFormat="1" applyFont="1"/>
    <xf numFmtId="166" fontId="3" fillId="2" borderId="0" xfId="0" applyNumberFormat="1" applyFont="1" applyFill="1" applyAlignment="1">
      <alignment horizontal="left"/>
    </xf>
    <xf numFmtId="166" fontId="3" fillId="2" borderId="0" xfId="0" applyNumberFormat="1" applyFont="1" applyFill="1"/>
    <xf numFmtId="166" fontId="5" fillId="2" borderId="0" xfId="0" applyNumberFormat="1" applyFont="1" applyFill="1"/>
    <xf numFmtId="166" fontId="5" fillId="2" borderId="2" xfId="0" applyNumberFormat="1" applyFont="1" applyFill="1" applyBorder="1"/>
    <xf numFmtId="165" fontId="6" fillId="0" borderId="0" xfId="0" applyNumberFormat="1" applyFont="1"/>
    <xf numFmtId="165" fontId="10" fillId="0" borderId="0" xfId="0" applyNumberFormat="1" applyFont="1"/>
    <xf numFmtId="165" fontId="6" fillId="0" borderId="0" xfId="0" applyNumberFormat="1" applyFont="1" applyAlignment="1">
      <alignment horizontal="left"/>
    </xf>
    <xf numFmtId="165" fontId="9" fillId="0" borderId="3" xfId="0" applyNumberFormat="1" applyFont="1" applyBorder="1" applyAlignment="1">
      <alignment horizontal="left" wrapText="1"/>
    </xf>
    <xf numFmtId="165" fontId="10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65" fontId="5" fillId="0" borderId="2" xfId="0" applyNumberFormat="1" applyFont="1" applyBorder="1" applyAlignment="1">
      <alignment wrapText="1"/>
    </xf>
    <xf numFmtId="165" fontId="3" fillId="2" borderId="0" xfId="0" applyNumberFormat="1" applyFont="1" applyFill="1"/>
    <xf numFmtId="165" fontId="3" fillId="2" borderId="2" xfId="0" applyNumberFormat="1" applyFont="1" applyFill="1" applyBorder="1"/>
    <xf numFmtId="165" fontId="5" fillId="0" borderId="2" xfId="0" applyNumberFormat="1" applyFont="1" applyBorder="1" applyAlignment="1">
      <alignment horizontal="left" wrapText="1"/>
    </xf>
    <xf numFmtId="165" fontId="6" fillId="0" borderId="0" xfId="0" applyNumberFormat="1" applyFont="1" applyAlignment="1">
      <alignment horizontal="right"/>
    </xf>
    <xf numFmtId="165" fontId="9" fillId="0" borderId="3" xfId="0" applyNumberFormat="1" applyFont="1" applyBorder="1" applyAlignment="1">
      <alignment horizontal="right" wrapText="1"/>
    </xf>
    <xf numFmtId="166" fontId="3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166" fontId="3" fillId="2" borderId="0" xfId="0" applyNumberFormat="1" applyFont="1" applyFill="1" applyAlignment="1">
      <alignment horizontal="right"/>
    </xf>
    <xf numFmtId="166" fontId="3" fillId="2" borderId="2" xfId="0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0" fontId="6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/>
    <xf numFmtId="166" fontId="13" fillId="0" borderId="0" xfId="0" applyNumberFormat="1" applyFont="1"/>
    <xf numFmtId="166" fontId="13" fillId="2" borderId="0" xfId="0" applyNumberFormat="1" applyFont="1" applyFill="1"/>
    <xf numFmtId="0" fontId="13" fillId="0" borderId="0" xfId="0" applyFont="1" applyAlignment="1">
      <alignment horizontal="right"/>
    </xf>
    <xf numFmtId="165" fontId="5" fillId="0" borderId="2" xfId="0" applyNumberFormat="1" applyFont="1" applyBorder="1" applyAlignment="1">
      <alignment horizontal="right" wrapText="1"/>
    </xf>
    <xf numFmtId="165" fontId="3" fillId="2" borderId="0" xfId="0" applyNumberFormat="1" applyFont="1" applyFill="1" applyAlignment="1">
      <alignment horizontal="right"/>
    </xf>
    <xf numFmtId="0" fontId="1" fillId="0" borderId="0" xfId="0" applyFont="1"/>
    <xf numFmtId="16" fontId="4" fillId="2" borderId="0" xfId="0" quotePrefix="1" applyNumberFormat="1" applyFont="1" applyFill="1" applyAlignment="1">
      <alignment horizontal="center"/>
    </xf>
    <xf numFmtId="167" fontId="3" fillId="0" borderId="0" xfId="0" applyNumberFormat="1" applyFont="1" applyAlignment="1">
      <alignment horizontal="right"/>
    </xf>
    <xf numFmtId="167" fontId="13" fillId="0" borderId="0" xfId="0" applyNumberFormat="1" applyFont="1"/>
    <xf numFmtId="167" fontId="3" fillId="0" borderId="0" xfId="0" applyNumberFormat="1" applyFont="1" applyAlignment="1">
      <alignment horizontal="left"/>
    </xf>
    <xf numFmtId="167" fontId="3" fillId="2" borderId="0" xfId="0" applyNumberFormat="1" applyFont="1" applyFill="1" applyAlignment="1">
      <alignment horizontal="right"/>
    </xf>
    <xf numFmtId="167" fontId="13" fillId="2" borderId="0" xfId="0" applyNumberFormat="1" applyFont="1" applyFill="1"/>
    <xf numFmtId="167" fontId="3" fillId="2" borderId="0" xfId="0" applyNumberFormat="1" applyFont="1" applyFill="1" applyAlignment="1">
      <alignment horizontal="left"/>
    </xf>
    <xf numFmtId="167" fontId="3" fillId="0" borderId="0" xfId="0" applyNumberFormat="1" applyFont="1"/>
    <xf numFmtId="167" fontId="3" fillId="2" borderId="0" xfId="0" applyNumberFormat="1" applyFont="1" applyFill="1"/>
    <xf numFmtId="167" fontId="5" fillId="2" borderId="0" xfId="0" applyNumberFormat="1" applyFont="1" applyFill="1"/>
    <xf numFmtId="167" fontId="5" fillId="0" borderId="0" xfId="0" applyNumberFormat="1" applyFont="1"/>
    <xf numFmtId="167" fontId="3" fillId="2" borderId="2" xfId="0" applyNumberFormat="1" applyFont="1" applyFill="1" applyBorder="1" applyAlignment="1">
      <alignment horizontal="right"/>
    </xf>
    <xf numFmtId="167" fontId="5" fillId="2" borderId="2" xfId="0" applyNumberFormat="1" applyFont="1" applyFill="1" applyBorder="1"/>
    <xf numFmtId="167" fontId="3" fillId="2" borderId="2" xfId="0" applyNumberFormat="1" applyFont="1" applyFill="1" applyBorder="1" applyAlignment="1">
      <alignment horizontal="left"/>
    </xf>
    <xf numFmtId="165" fontId="3" fillId="2" borderId="2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6" fontId="4" fillId="0" borderId="1" xfId="0" quotePrefix="1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left"/>
    </xf>
    <xf numFmtId="167" fontId="3" fillId="0" borderId="1" xfId="0" applyNumberFormat="1" applyFont="1" applyBorder="1" applyAlignment="1">
      <alignment horizontal="right"/>
    </xf>
    <xf numFmtId="167" fontId="3" fillId="0" borderId="1" xfId="0" applyNumberFormat="1" applyFont="1" applyBorder="1"/>
    <xf numFmtId="167" fontId="3" fillId="0" borderId="1" xfId="0" applyNumberFormat="1" applyFont="1" applyBorder="1" applyAlignment="1">
      <alignment horizontal="left"/>
    </xf>
    <xf numFmtId="16" fontId="4" fillId="0" borderId="0" xfId="0" applyNumberFormat="1" applyFont="1" applyAlignment="1">
      <alignment horizontal="center"/>
    </xf>
    <xf numFmtId="0" fontId="4" fillId="2" borderId="1" xfId="0" quotePrefix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left"/>
    </xf>
    <xf numFmtId="167" fontId="3" fillId="2" borderId="1" xfId="0" applyNumberFormat="1" applyFont="1" applyFill="1" applyBorder="1" applyAlignment="1">
      <alignment horizontal="right"/>
    </xf>
    <xf numFmtId="167" fontId="5" fillId="2" borderId="1" xfId="0" applyNumberFormat="1" applyFont="1" applyFill="1" applyBorder="1"/>
    <xf numFmtId="167" fontId="3" fillId="2" borderId="1" xfId="0" applyNumberFormat="1" applyFont="1" applyFill="1" applyBorder="1" applyAlignment="1">
      <alignment horizontal="left"/>
    </xf>
    <xf numFmtId="0" fontId="4" fillId="3" borderId="0" xfId="0" quotePrefix="1" applyFont="1" applyFill="1" applyAlignment="1">
      <alignment horizontal="center"/>
    </xf>
    <xf numFmtId="0" fontId="4" fillId="3" borderId="1" xfId="0" quotePrefix="1" applyFont="1" applyFill="1" applyBorder="1" applyAlignment="1">
      <alignment horizontal="center"/>
    </xf>
    <xf numFmtId="16" fontId="4" fillId="3" borderId="0" xfId="0" applyNumberFormat="1" applyFont="1" applyFill="1" applyAlignment="1">
      <alignment horizontal="center"/>
    </xf>
    <xf numFmtId="16" fontId="4" fillId="3" borderId="0" xfId="0" quotePrefix="1" applyNumberFormat="1" applyFont="1" applyFill="1" applyAlignment="1">
      <alignment horizontal="center"/>
    </xf>
    <xf numFmtId="0" fontId="4" fillId="0" borderId="1" xfId="0" quotePrefix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172A9-3EE3-4FC9-BFA0-1EA578841050}">
  <dimension ref="A1:J177"/>
  <sheetViews>
    <sheetView workbookViewId="0">
      <selection activeCell="B33" sqref="B33"/>
    </sheetView>
  </sheetViews>
  <sheetFormatPr defaultColWidth="9.109375" defaultRowHeight="13.2" x14ac:dyDescent="0.25"/>
  <cols>
    <col min="2" max="2" width="6.44140625" customWidth="1"/>
    <col min="3" max="3" width="10" style="99" customWidth="1"/>
    <col min="4" max="4" width="2.5546875" style="68" customWidth="1"/>
    <col min="5" max="5" width="9.44140625" style="86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B1" s="149" t="s">
        <v>784</v>
      </c>
      <c r="C1" s="149"/>
      <c r="D1" s="149"/>
      <c r="E1" s="149"/>
      <c r="F1" s="149"/>
      <c r="G1" s="149"/>
      <c r="H1" s="149"/>
      <c r="I1" s="149"/>
      <c r="J1" s="149"/>
    </row>
    <row r="2" spans="1:10" ht="9.75" customHeight="1" x14ac:dyDescent="0.3">
      <c r="B2" s="10"/>
      <c r="C2" s="91"/>
      <c r="D2" s="60"/>
      <c r="E2" s="83"/>
      <c r="F2" s="100"/>
      <c r="G2" s="91"/>
      <c r="H2" s="10"/>
      <c r="I2" s="83"/>
    </row>
    <row r="3" spans="1:10" ht="36.75" customHeight="1" thickBot="1" x14ac:dyDescent="0.35">
      <c r="B3" s="25"/>
      <c r="C3" s="98"/>
      <c r="D3" s="64"/>
      <c r="E3" s="85"/>
      <c r="F3" s="27"/>
      <c r="G3" s="150" t="s">
        <v>702</v>
      </c>
      <c r="H3" s="150"/>
      <c r="I3" s="150"/>
    </row>
    <row r="4" spans="1:10" ht="78.599999999999994" thickBot="1" x14ac:dyDescent="0.35">
      <c r="A4" s="28" t="s">
        <v>1</v>
      </c>
      <c r="B4" s="29" t="s">
        <v>2</v>
      </c>
      <c r="C4" s="107" t="s">
        <v>3</v>
      </c>
      <c r="D4" s="65"/>
      <c r="E4" s="90" t="s">
        <v>4</v>
      </c>
      <c r="F4" s="101" t="s">
        <v>152</v>
      </c>
      <c r="G4" s="92" t="s">
        <v>164</v>
      </c>
      <c r="H4" s="32" t="s">
        <v>162</v>
      </c>
      <c r="I4" s="84" t="s">
        <v>614</v>
      </c>
    </row>
    <row r="5" spans="1:10" ht="13.8" customHeight="1" x14ac:dyDescent="0.25">
      <c r="A5" s="3" t="s">
        <v>782</v>
      </c>
      <c r="B5" s="33" t="s">
        <v>35</v>
      </c>
      <c r="C5" s="97">
        <v>46747</v>
      </c>
      <c r="D5" s="63" t="s">
        <v>6</v>
      </c>
      <c r="E5" s="66">
        <f>+C5+13</f>
        <v>46760</v>
      </c>
      <c r="F5" s="111">
        <f>6+E5</f>
        <v>46766</v>
      </c>
      <c r="G5" s="111">
        <f>+E5+4</f>
        <v>46764</v>
      </c>
      <c r="H5" s="112"/>
      <c r="I5" s="113">
        <f>+G5+2</f>
        <v>46766</v>
      </c>
      <c r="J5" s="50"/>
    </row>
    <row r="6" spans="1:10" ht="13.8" customHeight="1" x14ac:dyDescent="0.25">
      <c r="A6" s="143" t="s">
        <v>783</v>
      </c>
      <c r="B6" s="43" t="s">
        <v>252</v>
      </c>
      <c r="C6" s="108">
        <f>+E5+1</f>
        <v>46761</v>
      </c>
      <c r="D6" s="62" t="s">
        <v>6</v>
      </c>
      <c r="E6" s="70">
        <f t="shared" ref="E6:E32" si="0">+C6+13</f>
        <v>46774</v>
      </c>
      <c r="F6" s="114">
        <f>6+E6</f>
        <v>46780</v>
      </c>
      <c r="G6" s="114">
        <f t="shared" ref="G6:G32" si="1">+E6+4</f>
        <v>46778</v>
      </c>
      <c r="H6" s="115"/>
      <c r="I6" s="116">
        <f>2+G6</f>
        <v>46780</v>
      </c>
    </row>
    <row r="7" spans="1:10" ht="13.8" customHeight="1" x14ac:dyDescent="0.25">
      <c r="A7" s="3" t="s">
        <v>785</v>
      </c>
      <c r="B7" s="33" t="s">
        <v>38</v>
      </c>
      <c r="C7" s="97">
        <f t="shared" ref="C7:C32" si="2">14+C6</f>
        <v>46775</v>
      </c>
      <c r="D7" s="63" t="s">
        <v>6</v>
      </c>
      <c r="E7" s="66">
        <f t="shared" si="0"/>
        <v>46788</v>
      </c>
      <c r="F7" s="111">
        <f t="shared" ref="F7:F32" si="3">6+E7</f>
        <v>46794</v>
      </c>
      <c r="G7" s="111">
        <f t="shared" si="1"/>
        <v>46792</v>
      </c>
      <c r="H7" s="112"/>
      <c r="I7" s="113">
        <f t="shared" ref="I7:I32" si="4">2+G7</f>
        <v>46794</v>
      </c>
      <c r="J7" s="50"/>
    </row>
    <row r="8" spans="1:10" ht="13.8" customHeight="1" x14ac:dyDescent="0.25">
      <c r="A8" s="143" t="s">
        <v>786</v>
      </c>
      <c r="B8" s="43" t="s">
        <v>84</v>
      </c>
      <c r="C8" s="108">
        <f t="shared" si="2"/>
        <v>46789</v>
      </c>
      <c r="D8" s="62" t="s">
        <v>6</v>
      </c>
      <c r="E8" s="70">
        <f t="shared" si="0"/>
        <v>46802</v>
      </c>
      <c r="F8" s="114">
        <f t="shared" si="3"/>
        <v>46808</v>
      </c>
      <c r="G8" s="114">
        <f t="shared" si="1"/>
        <v>46806</v>
      </c>
      <c r="H8" s="115"/>
      <c r="I8" s="116">
        <f t="shared" si="4"/>
        <v>46808</v>
      </c>
    </row>
    <row r="9" spans="1:10" s="109" customFormat="1" ht="13.8" customHeight="1" x14ac:dyDescent="0.25">
      <c r="A9" s="3" t="s">
        <v>787</v>
      </c>
      <c r="B9" s="44" t="s">
        <v>41</v>
      </c>
      <c r="C9" s="97">
        <f t="shared" si="2"/>
        <v>46803</v>
      </c>
      <c r="D9" s="63" t="s">
        <v>6</v>
      </c>
      <c r="E9" s="66">
        <f t="shared" si="0"/>
        <v>46816</v>
      </c>
      <c r="F9" s="111">
        <f t="shared" si="3"/>
        <v>46822</v>
      </c>
      <c r="G9" s="111">
        <f t="shared" si="1"/>
        <v>46820</v>
      </c>
      <c r="H9" s="117"/>
      <c r="I9" s="113">
        <f t="shared" si="4"/>
        <v>46822</v>
      </c>
    </row>
    <row r="10" spans="1:10" ht="13.8" customHeight="1" x14ac:dyDescent="0.25">
      <c r="A10" s="143" t="s">
        <v>788</v>
      </c>
      <c r="B10" s="43" t="s">
        <v>87</v>
      </c>
      <c r="C10" s="108">
        <f t="shared" si="2"/>
        <v>46817</v>
      </c>
      <c r="D10" s="62" t="s">
        <v>6</v>
      </c>
      <c r="E10" s="70">
        <f t="shared" si="0"/>
        <v>46830</v>
      </c>
      <c r="F10" s="114">
        <f t="shared" si="3"/>
        <v>46836</v>
      </c>
      <c r="G10" s="114">
        <f t="shared" si="1"/>
        <v>46834</v>
      </c>
      <c r="H10" s="118"/>
      <c r="I10" s="116">
        <f t="shared" si="4"/>
        <v>46836</v>
      </c>
      <c r="J10" s="50"/>
    </row>
    <row r="11" spans="1:10" ht="13.8" customHeight="1" x14ac:dyDescent="0.25">
      <c r="A11" s="3" t="s">
        <v>789</v>
      </c>
      <c r="B11" s="44" t="s">
        <v>44</v>
      </c>
      <c r="C11" s="97">
        <f t="shared" si="2"/>
        <v>46831</v>
      </c>
      <c r="D11" s="63" t="s">
        <v>6</v>
      </c>
      <c r="E11" s="66">
        <f t="shared" si="0"/>
        <v>46844</v>
      </c>
      <c r="F11" s="111">
        <f t="shared" si="3"/>
        <v>46850</v>
      </c>
      <c r="G11" s="111">
        <f t="shared" si="1"/>
        <v>46848</v>
      </c>
      <c r="H11" s="117"/>
      <c r="I11" s="113">
        <f t="shared" si="4"/>
        <v>46850</v>
      </c>
    </row>
    <row r="12" spans="1:10" ht="13.8" customHeight="1" x14ac:dyDescent="0.25">
      <c r="A12" s="143" t="s">
        <v>790</v>
      </c>
      <c r="B12" s="43" t="s">
        <v>90</v>
      </c>
      <c r="C12" s="108">
        <f t="shared" si="2"/>
        <v>46845</v>
      </c>
      <c r="D12" s="62" t="s">
        <v>6</v>
      </c>
      <c r="E12" s="70">
        <f t="shared" si="0"/>
        <v>46858</v>
      </c>
      <c r="F12" s="114">
        <f t="shared" si="3"/>
        <v>46864</v>
      </c>
      <c r="G12" s="114">
        <f t="shared" si="1"/>
        <v>46862</v>
      </c>
      <c r="H12" s="118" t="s">
        <v>122</v>
      </c>
      <c r="I12" s="116">
        <f t="shared" si="4"/>
        <v>46864</v>
      </c>
    </row>
    <row r="13" spans="1:10" ht="13.8" customHeight="1" x14ac:dyDescent="0.25">
      <c r="A13" s="3" t="s">
        <v>791</v>
      </c>
      <c r="B13" s="44" t="s">
        <v>90</v>
      </c>
      <c r="C13" s="97">
        <f t="shared" si="2"/>
        <v>46859</v>
      </c>
      <c r="D13" s="63" t="s">
        <v>6</v>
      </c>
      <c r="E13" s="66">
        <f t="shared" si="0"/>
        <v>46872</v>
      </c>
      <c r="F13" s="111">
        <f t="shared" si="3"/>
        <v>46878</v>
      </c>
      <c r="G13" s="111">
        <f t="shared" si="1"/>
        <v>46876</v>
      </c>
      <c r="H13" s="117"/>
      <c r="I13" s="113">
        <f t="shared" si="4"/>
        <v>46878</v>
      </c>
      <c r="J13" s="50"/>
    </row>
    <row r="14" spans="1:10" ht="13.8" customHeight="1" x14ac:dyDescent="0.25">
      <c r="A14" s="143" t="s">
        <v>792</v>
      </c>
      <c r="B14" s="43" t="s">
        <v>47</v>
      </c>
      <c r="C14" s="108">
        <f t="shared" si="2"/>
        <v>46873</v>
      </c>
      <c r="D14" s="62" t="s">
        <v>6</v>
      </c>
      <c r="E14" s="70">
        <f t="shared" si="0"/>
        <v>46886</v>
      </c>
      <c r="F14" s="114">
        <f t="shared" si="3"/>
        <v>46892</v>
      </c>
      <c r="G14" s="114">
        <f t="shared" si="1"/>
        <v>46890</v>
      </c>
      <c r="H14" s="119"/>
      <c r="I14" s="116">
        <f t="shared" si="4"/>
        <v>46892</v>
      </c>
      <c r="J14" s="50"/>
    </row>
    <row r="15" spans="1:10" ht="13.8" customHeight="1" x14ac:dyDescent="0.25">
      <c r="A15" s="3" t="s">
        <v>793</v>
      </c>
      <c r="B15" s="44" t="s">
        <v>93</v>
      </c>
      <c r="C15" s="97">
        <f t="shared" si="2"/>
        <v>46887</v>
      </c>
      <c r="D15" s="63" t="s">
        <v>6</v>
      </c>
      <c r="E15" s="66">
        <f t="shared" si="0"/>
        <v>46900</v>
      </c>
      <c r="F15" s="111">
        <f>6+E15</f>
        <v>46906</v>
      </c>
      <c r="G15" s="111">
        <f t="shared" si="1"/>
        <v>46904</v>
      </c>
      <c r="H15" s="120"/>
      <c r="I15" s="113">
        <f t="shared" si="4"/>
        <v>46906</v>
      </c>
      <c r="J15" s="50"/>
    </row>
    <row r="16" spans="1:10" ht="13.8" customHeight="1" x14ac:dyDescent="0.25">
      <c r="A16" s="143" t="s">
        <v>794</v>
      </c>
      <c r="B16" s="43" t="s">
        <v>96</v>
      </c>
      <c r="C16" s="108">
        <f t="shared" si="2"/>
        <v>46901</v>
      </c>
      <c r="D16" s="62" t="s">
        <v>6</v>
      </c>
      <c r="E16" s="70">
        <f t="shared" si="0"/>
        <v>46914</v>
      </c>
      <c r="F16" s="114">
        <f>6+E16</f>
        <v>46920</v>
      </c>
      <c r="G16" s="114">
        <f t="shared" si="1"/>
        <v>46918</v>
      </c>
      <c r="H16" s="118"/>
      <c r="I16" s="116">
        <f t="shared" si="4"/>
        <v>46920</v>
      </c>
      <c r="J16" s="50"/>
    </row>
    <row r="17" spans="1:10" ht="13.8" customHeight="1" x14ac:dyDescent="0.25">
      <c r="A17" s="147" t="s">
        <v>795</v>
      </c>
      <c r="B17" s="148" t="s">
        <v>98</v>
      </c>
      <c r="C17" s="128">
        <f t="shared" si="2"/>
        <v>46915</v>
      </c>
      <c r="D17" s="129" t="s">
        <v>6</v>
      </c>
      <c r="E17" s="130">
        <f t="shared" si="0"/>
        <v>46928</v>
      </c>
      <c r="F17" s="131">
        <f t="shared" si="3"/>
        <v>46934</v>
      </c>
      <c r="G17" s="131">
        <f>+E17+3</f>
        <v>46931</v>
      </c>
      <c r="H17" s="132"/>
      <c r="I17" s="133">
        <f>3+G17</f>
        <v>46934</v>
      </c>
    </row>
    <row r="18" spans="1:10" ht="13.8" customHeight="1" x14ac:dyDescent="0.25">
      <c r="A18" s="143" t="s">
        <v>796</v>
      </c>
      <c r="B18" s="43" t="s">
        <v>53</v>
      </c>
      <c r="C18" s="108">
        <f t="shared" si="2"/>
        <v>46929</v>
      </c>
      <c r="D18" s="62" t="s">
        <v>6</v>
      </c>
      <c r="E18" s="70">
        <f t="shared" si="0"/>
        <v>46942</v>
      </c>
      <c r="F18" s="114">
        <f>6+E18</f>
        <v>46948</v>
      </c>
      <c r="G18" s="114">
        <f t="shared" si="1"/>
        <v>46946</v>
      </c>
      <c r="H18" s="119"/>
      <c r="I18" s="116">
        <f t="shared" si="4"/>
        <v>46948</v>
      </c>
      <c r="J18" s="50"/>
    </row>
    <row r="19" spans="1:10" ht="13.8" customHeight="1" x14ac:dyDescent="0.25">
      <c r="A19" s="134" t="s">
        <v>797</v>
      </c>
      <c r="B19" s="44" t="s">
        <v>101</v>
      </c>
      <c r="C19" s="97">
        <f t="shared" si="2"/>
        <v>46943</v>
      </c>
      <c r="D19" s="63" t="s">
        <v>6</v>
      </c>
      <c r="E19" s="66">
        <f>+C19+13</f>
        <v>46956</v>
      </c>
      <c r="F19" s="111">
        <f t="shared" si="3"/>
        <v>46962</v>
      </c>
      <c r="G19" s="111">
        <f t="shared" si="1"/>
        <v>46960</v>
      </c>
      <c r="H19" s="117"/>
      <c r="I19" s="113">
        <f t="shared" si="4"/>
        <v>46962</v>
      </c>
    </row>
    <row r="20" spans="1:10" ht="13.8" customHeight="1" x14ac:dyDescent="0.25">
      <c r="A20" s="145" t="s">
        <v>798</v>
      </c>
      <c r="B20" s="43" t="s">
        <v>56</v>
      </c>
      <c r="C20" s="108">
        <f>14+C19</f>
        <v>46957</v>
      </c>
      <c r="D20" s="62" t="s">
        <v>6</v>
      </c>
      <c r="E20" s="70">
        <f t="shared" si="0"/>
        <v>46970</v>
      </c>
      <c r="F20" s="114">
        <f t="shared" si="3"/>
        <v>46976</v>
      </c>
      <c r="G20" s="114">
        <f t="shared" si="1"/>
        <v>46974</v>
      </c>
      <c r="H20" s="118"/>
      <c r="I20" s="116">
        <f t="shared" si="4"/>
        <v>46976</v>
      </c>
    </row>
    <row r="21" spans="1:10" ht="13.8" customHeight="1" x14ac:dyDescent="0.25">
      <c r="A21" s="134" t="s">
        <v>799</v>
      </c>
      <c r="B21" s="44" t="s">
        <v>58</v>
      </c>
      <c r="C21" s="97">
        <f t="shared" si="2"/>
        <v>46971</v>
      </c>
      <c r="D21" s="63" t="s">
        <v>6</v>
      </c>
      <c r="E21" s="66">
        <f t="shared" si="0"/>
        <v>46984</v>
      </c>
      <c r="F21" s="111">
        <f t="shared" si="3"/>
        <v>46990</v>
      </c>
      <c r="G21" s="111">
        <f t="shared" si="1"/>
        <v>46988</v>
      </c>
      <c r="H21" s="117"/>
      <c r="I21" s="113">
        <f t="shared" si="4"/>
        <v>46990</v>
      </c>
    </row>
    <row r="22" spans="1:10" ht="13.8" customHeight="1" x14ac:dyDescent="0.25">
      <c r="A22" s="146" t="s">
        <v>800</v>
      </c>
      <c r="B22" s="43" t="s">
        <v>60</v>
      </c>
      <c r="C22" s="108">
        <f t="shared" si="2"/>
        <v>46985</v>
      </c>
      <c r="D22" s="62" t="s">
        <v>6</v>
      </c>
      <c r="E22" s="70">
        <f t="shared" si="0"/>
        <v>46998</v>
      </c>
      <c r="F22" s="114">
        <f t="shared" si="3"/>
        <v>47004</v>
      </c>
      <c r="G22" s="114">
        <f t="shared" si="1"/>
        <v>47002</v>
      </c>
      <c r="H22" s="118"/>
      <c r="I22" s="116">
        <f t="shared" si="4"/>
        <v>47004</v>
      </c>
    </row>
    <row r="23" spans="1:10" ht="13.8" customHeight="1" x14ac:dyDescent="0.25">
      <c r="A23" s="134" t="s">
        <v>801</v>
      </c>
      <c r="B23" s="44" t="s">
        <v>106</v>
      </c>
      <c r="C23" s="97">
        <f t="shared" si="2"/>
        <v>46999</v>
      </c>
      <c r="D23" s="63" t="s">
        <v>6</v>
      </c>
      <c r="E23" s="66">
        <f t="shared" si="0"/>
        <v>47012</v>
      </c>
      <c r="F23" s="111">
        <f t="shared" si="3"/>
        <v>47018</v>
      </c>
      <c r="G23" s="111">
        <f t="shared" si="1"/>
        <v>47016</v>
      </c>
      <c r="H23" s="117"/>
      <c r="I23" s="113">
        <f t="shared" si="4"/>
        <v>47018</v>
      </c>
    </row>
    <row r="24" spans="1:10" ht="13.8" customHeight="1" x14ac:dyDescent="0.25">
      <c r="A24" s="145" t="s">
        <v>802</v>
      </c>
      <c r="B24" s="43" t="s">
        <v>106</v>
      </c>
      <c r="C24" s="108">
        <f t="shared" si="2"/>
        <v>47013</v>
      </c>
      <c r="D24" s="62" t="s">
        <v>6</v>
      </c>
      <c r="E24" s="70">
        <f t="shared" si="0"/>
        <v>47026</v>
      </c>
      <c r="F24" s="114">
        <f t="shared" si="3"/>
        <v>47032</v>
      </c>
      <c r="G24" s="114">
        <f t="shared" si="1"/>
        <v>47030</v>
      </c>
      <c r="H24" s="118"/>
      <c r="I24" s="116">
        <f t="shared" si="4"/>
        <v>47032</v>
      </c>
    </row>
    <row r="25" spans="1:10" ht="13.8" customHeight="1" x14ac:dyDescent="0.25">
      <c r="A25" s="134" t="s">
        <v>803</v>
      </c>
      <c r="B25" s="44" t="s">
        <v>109</v>
      </c>
      <c r="C25" s="97">
        <f t="shared" si="2"/>
        <v>47027</v>
      </c>
      <c r="D25" s="63" t="s">
        <v>6</v>
      </c>
      <c r="E25" s="66">
        <f t="shared" si="0"/>
        <v>47040</v>
      </c>
      <c r="F25" s="111">
        <f t="shared" si="3"/>
        <v>47046</v>
      </c>
      <c r="G25" s="111">
        <f t="shared" si="1"/>
        <v>47044</v>
      </c>
      <c r="H25" s="117"/>
      <c r="I25" s="113">
        <f t="shared" si="4"/>
        <v>47046</v>
      </c>
    </row>
    <row r="26" spans="1:10" ht="13.8" customHeight="1" x14ac:dyDescent="0.25">
      <c r="A26" s="145" t="s">
        <v>804</v>
      </c>
      <c r="B26" s="43" t="s">
        <v>109</v>
      </c>
      <c r="C26" s="108">
        <f t="shared" si="2"/>
        <v>47041</v>
      </c>
      <c r="D26" s="62" t="s">
        <v>6</v>
      </c>
      <c r="E26" s="70">
        <f t="shared" si="0"/>
        <v>47054</v>
      </c>
      <c r="F26" s="114">
        <f t="shared" si="3"/>
        <v>47060</v>
      </c>
      <c r="G26" s="114">
        <f t="shared" si="1"/>
        <v>47058</v>
      </c>
      <c r="H26" s="118"/>
      <c r="I26" s="116">
        <f t="shared" si="4"/>
        <v>47060</v>
      </c>
    </row>
    <row r="27" spans="1:10" ht="13.8" customHeight="1" x14ac:dyDescent="0.25">
      <c r="A27" s="134" t="s">
        <v>805</v>
      </c>
      <c r="B27" s="44" t="s">
        <v>66</v>
      </c>
      <c r="C27" s="97">
        <f t="shared" si="2"/>
        <v>47055</v>
      </c>
      <c r="D27" s="63" t="s">
        <v>6</v>
      </c>
      <c r="E27" s="66">
        <f t="shared" si="0"/>
        <v>47068</v>
      </c>
      <c r="F27" s="111">
        <f t="shared" si="3"/>
        <v>47074</v>
      </c>
      <c r="G27" s="111">
        <f t="shared" si="1"/>
        <v>47072</v>
      </c>
      <c r="H27" s="117"/>
      <c r="I27" s="113">
        <f t="shared" si="4"/>
        <v>47074</v>
      </c>
    </row>
    <row r="28" spans="1:10" ht="13.8" customHeight="1" x14ac:dyDescent="0.25">
      <c r="A28" s="145" t="s">
        <v>806</v>
      </c>
      <c r="B28" s="43" t="s">
        <v>113</v>
      </c>
      <c r="C28" s="108">
        <f t="shared" si="2"/>
        <v>47069</v>
      </c>
      <c r="D28" s="62" t="s">
        <v>6</v>
      </c>
      <c r="E28" s="70">
        <f t="shared" si="0"/>
        <v>47082</v>
      </c>
      <c r="F28" s="114">
        <f t="shared" si="3"/>
        <v>47088</v>
      </c>
      <c r="G28" s="114">
        <f t="shared" si="1"/>
        <v>47086</v>
      </c>
      <c r="H28" s="118"/>
      <c r="I28" s="116">
        <f t="shared" si="4"/>
        <v>47088</v>
      </c>
    </row>
    <row r="29" spans="1:10" ht="13.8" customHeight="1" x14ac:dyDescent="0.25">
      <c r="A29" s="134" t="s">
        <v>807</v>
      </c>
      <c r="B29" s="44" t="s">
        <v>70</v>
      </c>
      <c r="C29" s="97">
        <f t="shared" si="2"/>
        <v>47083</v>
      </c>
      <c r="D29" s="63" t="s">
        <v>6</v>
      </c>
      <c r="E29" s="66">
        <f t="shared" si="0"/>
        <v>47096</v>
      </c>
      <c r="F29" s="111">
        <f t="shared" si="3"/>
        <v>47102</v>
      </c>
      <c r="G29" s="111">
        <f t="shared" si="1"/>
        <v>47100</v>
      </c>
      <c r="H29" s="117"/>
      <c r="I29" s="113">
        <f t="shared" si="4"/>
        <v>47102</v>
      </c>
    </row>
    <row r="30" spans="1:10" ht="13.8" customHeight="1" x14ac:dyDescent="0.25">
      <c r="A30" s="145" t="s">
        <v>808</v>
      </c>
      <c r="B30" s="43" t="s">
        <v>116</v>
      </c>
      <c r="C30" s="108">
        <f t="shared" si="2"/>
        <v>47097</v>
      </c>
      <c r="D30" s="62" t="s">
        <v>6</v>
      </c>
      <c r="E30" s="70">
        <f t="shared" si="0"/>
        <v>47110</v>
      </c>
      <c r="F30" s="114">
        <f t="shared" si="3"/>
        <v>47116</v>
      </c>
      <c r="G30" s="114">
        <f t="shared" si="1"/>
        <v>47114</v>
      </c>
      <c r="H30" s="118"/>
      <c r="I30" s="116">
        <f t="shared" si="4"/>
        <v>47116</v>
      </c>
    </row>
    <row r="31" spans="1:10" ht="13.8" customHeight="1" x14ac:dyDescent="0.25">
      <c r="A31" s="134" t="s">
        <v>809</v>
      </c>
      <c r="B31" s="45" t="s">
        <v>35</v>
      </c>
      <c r="C31" s="97">
        <f t="shared" si="2"/>
        <v>47111</v>
      </c>
      <c r="D31" s="63" t="s">
        <v>6</v>
      </c>
      <c r="E31" s="66">
        <f t="shared" si="0"/>
        <v>47124</v>
      </c>
      <c r="F31" s="111">
        <f t="shared" si="3"/>
        <v>47130</v>
      </c>
      <c r="G31" s="111">
        <f t="shared" si="1"/>
        <v>47128</v>
      </c>
      <c r="H31" s="117"/>
      <c r="I31" s="113">
        <f t="shared" si="4"/>
        <v>47130</v>
      </c>
    </row>
    <row r="32" spans="1:10" ht="13.8" customHeight="1" x14ac:dyDescent="0.25">
      <c r="A32" s="145" t="s">
        <v>810</v>
      </c>
      <c r="B32" s="43" t="s">
        <v>252</v>
      </c>
      <c r="C32" s="108">
        <f t="shared" si="2"/>
        <v>47125</v>
      </c>
      <c r="D32" s="62" t="s">
        <v>6</v>
      </c>
      <c r="E32" s="70">
        <f t="shared" si="0"/>
        <v>47138</v>
      </c>
      <c r="F32" s="114">
        <f t="shared" si="3"/>
        <v>47144</v>
      </c>
      <c r="G32" s="114">
        <f t="shared" si="1"/>
        <v>47142</v>
      </c>
      <c r="H32" s="118"/>
      <c r="I32" s="116">
        <f t="shared" si="4"/>
        <v>47144</v>
      </c>
    </row>
    <row r="33" spans="1:9" ht="13.8" customHeight="1" x14ac:dyDescent="0.25">
      <c r="B33" s="33"/>
      <c r="C33" s="97"/>
      <c r="D33" s="63"/>
      <c r="E33" s="66"/>
      <c r="F33" s="47"/>
      <c r="G33" s="97"/>
      <c r="H33" s="1"/>
      <c r="I33" s="85"/>
    </row>
    <row r="34" spans="1:9" ht="13.8" customHeight="1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customHeight="1" x14ac:dyDescent="0.25">
      <c r="A35" s="6" t="s">
        <v>161</v>
      </c>
      <c r="B35" s="25"/>
      <c r="C35" s="98"/>
      <c r="D35" s="64"/>
      <c r="E35" s="85"/>
      <c r="F35" s="27"/>
      <c r="G35" s="97"/>
      <c r="H35" s="2"/>
      <c r="I35" s="85"/>
    </row>
    <row r="36" spans="1:9" ht="13.8" customHeight="1" x14ac:dyDescent="0.25">
      <c r="C36" s="102"/>
      <c r="D36"/>
      <c r="E36" s="125"/>
      <c r="F36"/>
      <c r="G36"/>
      <c r="I36"/>
    </row>
    <row r="37" spans="1:9" ht="13.8" customHeight="1" x14ac:dyDescent="0.25">
      <c r="A37" s="6" t="s">
        <v>163</v>
      </c>
      <c r="B37" s="25"/>
      <c r="C37" s="98"/>
      <c r="D37" s="64"/>
      <c r="E37" s="85"/>
      <c r="F37" s="27"/>
      <c r="G37" s="97"/>
      <c r="H37" s="2"/>
      <c r="I37" s="85"/>
    </row>
    <row r="38" spans="1:9" ht="13.8" customHeight="1" x14ac:dyDescent="0.25">
      <c r="A38" s="106" t="s">
        <v>160</v>
      </c>
      <c r="B38" s="24" t="s">
        <v>158</v>
      </c>
    </row>
    <row r="39" spans="1:9" ht="13.8" customHeight="1" x14ac:dyDescent="0.25">
      <c r="B39" s="45"/>
      <c r="C39" s="98"/>
      <c r="D39" s="63"/>
      <c r="E39" s="66"/>
      <c r="F39" s="27"/>
      <c r="G39" s="98"/>
      <c r="H39" s="24"/>
      <c r="I39" s="85"/>
    </row>
    <row r="40" spans="1:9" ht="13.8" customHeight="1" x14ac:dyDescent="0.25"/>
    <row r="41" spans="1:9" ht="13.8" customHeight="1" x14ac:dyDescent="0.25"/>
    <row r="42" spans="1:9" ht="13.8" customHeight="1" x14ac:dyDescent="0.25"/>
    <row r="43" spans="1:9" ht="13.8" customHeight="1" x14ac:dyDescent="0.25"/>
    <row r="44" spans="1:9" ht="13.8" customHeight="1" x14ac:dyDescent="0.25"/>
    <row r="45" spans="1:9" ht="13.8" customHeight="1" x14ac:dyDescent="0.25"/>
    <row r="46" spans="1:9" ht="13.8" customHeight="1" x14ac:dyDescent="0.25"/>
    <row r="47" spans="1:9" ht="13.8" customHeight="1" x14ac:dyDescent="0.25"/>
    <row r="48" spans="1:9" ht="13.8" customHeight="1" x14ac:dyDescent="0.25"/>
    <row r="49" ht="13.8" customHeight="1" x14ac:dyDescent="0.25"/>
    <row r="50" ht="13.8" customHeight="1" x14ac:dyDescent="0.25"/>
    <row r="51" ht="13.8" customHeight="1" x14ac:dyDescent="0.25"/>
    <row r="52" ht="13.8" customHeight="1" x14ac:dyDescent="0.25"/>
    <row r="53" ht="13.8" customHeight="1" x14ac:dyDescent="0.25"/>
    <row r="54" ht="13.8" customHeight="1" x14ac:dyDescent="0.25"/>
    <row r="55" ht="13.8" customHeight="1" x14ac:dyDescent="0.25"/>
    <row r="56" ht="13.8" customHeight="1" x14ac:dyDescent="0.25"/>
    <row r="57" ht="13.8" customHeight="1" x14ac:dyDescent="0.25"/>
    <row r="58" ht="13.8" customHeight="1" x14ac:dyDescent="0.25"/>
    <row r="59" ht="13.8" customHeight="1" x14ac:dyDescent="0.25"/>
    <row r="60" ht="13.8" customHeight="1" x14ac:dyDescent="0.25"/>
    <row r="61" ht="13.8" customHeight="1" x14ac:dyDescent="0.25"/>
    <row r="62" ht="13.8" customHeight="1" x14ac:dyDescent="0.25"/>
    <row r="63" ht="13.8" customHeight="1" x14ac:dyDescent="0.25"/>
    <row r="64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ht="13.8" customHeight="1" x14ac:dyDescent="0.25"/>
    <row r="114" ht="13.8" customHeight="1" x14ac:dyDescent="0.25"/>
    <row r="115" ht="13.8" customHeight="1" x14ac:dyDescent="0.25"/>
    <row r="116" ht="13.8" customHeight="1" x14ac:dyDescent="0.25"/>
    <row r="117" ht="13.8" customHeight="1" x14ac:dyDescent="0.25"/>
    <row r="118" ht="13.8" customHeight="1" x14ac:dyDescent="0.25"/>
    <row r="119" ht="13.8" customHeight="1" x14ac:dyDescent="0.25"/>
    <row r="120" ht="13.8" customHeight="1" x14ac:dyDescent="0.25"/>
    <row r="121" ht="13.8" customHeight="1" x14ac:dyDescent="0.25"/>
    <row r="122" ht="13.8" customHeight="1" x14ac:dyDescent="0.25"/>
    <row r="123" ht="13.8" customHeight="1" x14ac:dyDescent="0.25"/>
    <row r="124" ht="13.8" customHeight="1" x14ac:dyDescent="0.25"/>
    <row r="125" ht="13.8" customHeight="1" x14ac:dyDescent="0.25"/>
    <row r="126" ht="13.8" customHeight="1" x14ac:dyDescent="0.25"/>
    <row r="127" ht="13.8" customHeight="1" x14ac:dyDescent="0.25"/>
    <row r="128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ht="13.8" customHeight="1" x14ac:dyDescent="0.25"/>
    <row r="162" ht="13.8" customHeight="1" x14ac:dyDescent="0.25"/>
    <row r="163" ht="13.8" customHeight="1" x14ac:dyDescent="0.25"/>
    <row r="164" ht="13.8" customHeight="1" x14ac:dyDescent="0.25"/>
    <row r="165" ht="13.8" customHeight="1" x14ac:dyDescent="0.25"/>
    <row r="166" ht="13.8" customHeight="1" x14ac:dyDescent="0.25"/>
    <row r="167" ht="13.8" customHeight="1" x14ac:dyDescent="0.25"/>
    <row r="168" ht="13.8" customHeight="1" x14ac:dyDescent="0.25"/>
    <row r="169" ht="13.8" customHeight="1" x14ac:dyDescent="0.25"/>
    <row r="170" ht="13.8" customHeight="1" x14ac:dyDescent="0.25"/>
    <row r="171" ht="13.8" customHeight="1" x14ac:dyDescent="0.25"/>
    <row r="172" ht="13.8" customHeight="1" x14ac:dyDescent="0.25"/>
    <row r="173" ht="13.8" customHeight="1" x14ac:dyDescent="0.25"/>
    <row r="174" ht="13.8" customHeight="1" x14ac:dyDescent="0.25"/>
    <row r="175" ht="13.8" customHeight="1" x14ac:dyDescent="0.25"/>
    <row r="176" ht="13.8" customHeight="1" x14ac:dyDescent="0.25"/>
    <row r="177" ht="13.8" customHeight="1" x14ac:dyDescent="0.25"/>
  </sheetData>
  <mergeCells count="3">
    <mergeCell ref="B1:J1"/>
    <mergeCell ref="G3:I3"/>
    <mergeCell ref="A34:I3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9"/>
  <sheetViews>
    <sheetView zoomScale="190" zoomScaleNormal="190" workbookViewId="0">
      <selection activeCell="G4" sqref="G4"/>
    </sheetView>
  </sheetViews>
  <sheetFormatPr defaultColWidth="9.109375" defaultRowHeight="13.2" x14ac:dyDescent="0.25"/>
  <cols>
    <col min="2" max="2" width="6.44140625" customWidth="1"/>
    <col min="3" max="3" width="10" style="99" customWidth="1"/>
    <col min="4" max="4" width="2.5546875" style="68" customWidth="1"/>
    <col min="5" max="5" width="9.44140625" style="86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B1" s="149" t="s">
        <v>532</v>
      </c>
      <c r="C1" s="149"/>
      <c r="D1" s="149"/>
      <c r="E1" s="149"/>
      <c r="F1" s="149"/>
      <c r="G1" s="149"/>
      <c r="H1" s="149"/>
      <c r="I1" s="149"/>
      <c r="J1" s="149"/>
    </row>
    <row r="2" spans="1:10" ht="9.75" customHeight="1" x14ac:dyDescent="0.3">
      <c r="B2" s="10"/>
      <c r="C2" s="91"/>
      <c r="D2" s="60"/>
      <c r="E2" s="83"/>
      <c r="F2" s="100"/>
      <c r="G2" s="91"/>
      <c r="H2" s="10"/>
      <c r="I2" s="83"/>
    </row>
    <row r="3" spans="1:10" ht="36.75" customHeight="1" thickBot="1" x14ac:dyDescent="0.35">
      <c r="B3" s="25"/>
      <c r="C3" s="98"/>
      <c r="D3" s="64"/>
      <c r="E3" s="85"/>
      <c r="F3" s="27"/>
      <c r="G3" s="150" t="s">
        <v>613</v>
      </c>
      <c r="H3" s="150"/>
      <c r="I3" s="150"/>
    </row>
    <row r="4" spans="1:10" ht="63" thickBot="1" x14ac:dyDescent="0.35">
      <c r="A4" s="28" t="s">
        <v>1</v>
      </c>
      <c r="B4" s="29" t="s">
        <v>2</v>
      </c>
      <c r="C4" s="107" t="s">
        <v>3</v>
      </c>
      <c r="D4" s="65"/>
      <c r="E4" s="90" t="s">
        <v>4</v>
      </c>
      <c r="F4" s="101" t="s">
        <v>152</v>
      </c>
      <c r="G4" s="92" t="s">
        <v>164</v>
      </c>
      <c r="H4" s="32" t="s">
        <v>162</v>
      </c>
      <c r="I4" s="84" t="s">
        <v>250</v>
      </c>
    </row>
    <row r="5" spans="1:10" ht="13.8" x14ac:dyDescent="0.25">
      <c r="A5" s="3" t="s">
        <v>530</v>
      </c>
      <c r="B5" s="33">
        <v>6</v>
      </c>
      <c r="C5" s="97">
        <v>43443</v>
      </c>
      <c r="D5" s="63" t="s">
        <v>6</v>
      </c>
      <c r="E5" s="66">
        <f>+C5+13</f>
        <v>43456</v>
      </c>
      <c r="F5" s="111">
        <f>6+E5</f>
        <v>43462</v>
      </c>
      <c r="G5" s="111">
        <f>+E5+4</f>
        <v>43460</v>
      </c>
      <c r="H5" s="112"/>
      <c r="I5" s="113">
        <f>+G5+2</f>
        <v>43462</v>
      </c>
      <c r="J5" s="50"/>
    </row>
    <row r="6" spans="1:10" ht="13.8" x14ac:dyDescent="0.25">
      <c r="A6" s="143" t="s">
        <v>531</v>
      </c>
      <c r="B6" s="43" t="s">
        <v>35</v>
      </c>
      <c r="C6" s="108">
        <f>+E5+1</f>
        <v>43457</v>
      </c>
      <c r="D6" s="62" t="s">
        <v>6</v>
      </c>
      <c r="E6" s="70">
        <f t="shared" ref="E6:E32" si="0">+C6+13</f>
        <v>43470</v>
      </c>
      <c r="F6" s="114">
        <f>6+E6</f>
        <v>43476</v>
      </c>
      <c r="G6" s="114">
        <f t="shared" ref="G6:G32" si="1">+E6+4</f>
        <v>43474</v>
      </c>
      <c r="H6" s="115"/>
      <c r="I6" s="116">
        <f t="shared" ref="I6:I32" si="2">2+G6</f>
        <v>43476</v>
      </c>
    </row>
    <row r="7" spans="1:10" ht="13.8" x14ac:dyDescent="0.25">
      <c r="A7" s="3" t="s">
        <v>533</v>
      </c>
      <c r="B7" s="33">
        <v>7</v>
      </c>
      <c r="C7" s="97">
        <f t="shared" ref="C7:C32" si="3">14+C6</f>
        <v>43471</v>
      </c>
      <c r="D7" s="63" t="s">
        <v>6</v>
      </c>
      <c r="E7" s="66">
        <f t="shared" si="0"/>
        <v>43484</v>
      </c>
      <c r="F7" s="111">
        <f t="shared" ref="F7:F32" si="4">6+E7</f>
        <v>43490</v>
      </c>
      <c r="G7" s="111">
        <f t="shared" si="1"/>
        <v>43488</v>
      </c>
      <c r="H7" s="112"/>
      <c r="I7" s="113">
        <f t="shared" si="2"/>
        <v>43490</v>
      </c>
      <c r="J7" s="50"/>
    </row>
    <row r="8" spans="1:10" ht="13.8" x14ac:dyDescent="0.25">
      <c r="A8" s="143" t="s">
        <v>534</v>
      </c>
      <c r="B8" s="43" t="s">
        <v>38</v>
      </c>
      <c r="C8" s="108">
        <f t="shared" si="3"/>
        <v>43485</v>
      </c>
      <c r="D8" s="62" t="s">
        <v>6</v>
      </c>
      <c r="E8" s="70">
        <f t="shared" si="0"/>
        <v>43498</v>
      </c>
      <c r="F8" s="114">
        <f t="shared" si="4"/>
        <v>43504</v>
      </c>
      <c r="G8" s="114">
        <f t="shared" si="1"/>
        <v>43502</v>
      </c>
      <c r="H8" s="115"/>
      <c r="I8" s="116">
        <f t="shared" si="2"/>
        <v>43504</v>
      </c>
    </row>
    <row r="9" spans="1:10" s="109" customFormat="1" ht="13.8" x14ac:dyDescent="0.25">
      <c r="A9" s="3" t="s">
        <v>535</v>
      </c>
      <c r="B9" s="44" t="s">
        <v>84</v>
      </c>
      <c r="C9" s="97">
        <f t="shared" si="3"/>
        <v>43499</v>
      </c>
      <c r="D9" s="63" t="s">
        <v>6</v>
      </c>
      <c r="E9" s="66">
        <f t="shared" si="0"/>
        <v>43512</v>
      </c>
      <c r="F9" s="111">
        <f t="shared" si="4"/>
        <v>43518</v>
      </c>
      <c r="G9" s="111">
        <f t="shared" si="1"/>
        <v>43516</v>
      </c>
      <c r="H9" s="117"/>
      <c r="I9" s="113">
        <f t="shared" si="2"/>
        <v>43518</v>
      </c>
    </row>
    <row r="10" spans="1:10" ht="13.8" x14ac:dyDescent="0.25">
      <c r="A10" s="143" t="s">
        <v>536</v>
      </c>
      <c r="B10" s="43" t="s">
        <v>41</v>
      </c>
      <c r="C10" s="108">
        <f t="shared" si="3"/>
        <v>43513</v>
      </c>
      <c r="D10" s="62" t="s">
        <v>6</v>
      </c>
      <c r="E10" s="70">
        <f t="shared" si="0"/>
        <v>43526</v>
      </c>
      <c r="F10" s="114">
        <f t="shared" si="4"/>
        <v>43532</v>
      </c>
      <c r="G10" s="114">
        <f t="shared" si="1"/>
        <v>43530</v>
      </c>
      <c r="H10" s="118"/>
      <c r="I10" s="116">
        <f t="shared" si="2"/>
        <v>43532</v>
      </c>
      <c r="J10" s="50"/>
    </row>
    <row r="11" spans="1:10" ht="13.8" x14ac:dyDescent="0.25">
      <c r="A11" s="3" t="s">
        <v>537</v>
      </c>
      <c r="B11" s="44" t="s">
        <v>87</v>
      </c>
      <c r="C11" s="97">
        <f t="shared" si="3"/>
        <v>43527</v>
      </c>
      <c r="D11" s="63" t="s">
        <v>6</v>
      </c>
      <c r="E11" s="66">
        <f t="shared" si="0"/>
        <v>43540</v>
      </c>
      <c r="F11" s="111">
        <f t="shared" si="4"/>
        <v>43546</v>
      </c>
      <c r="G11" s="111">
        <f t="shared" si="1"/>
        <v>43544</v>
      </c>
      <c r="H11" s="117"/>
      <c r="I11" s="113">
        <f t="shared" si="2"/>
        <v>43546</v>
      </c>
    </row>
    <row r="12" spans="1:10" ht="13.8" x14ac:dyDescent="0.25">
      <c r="A12" s="143" t="s">
        <v>538</v>
      </c>
      <c r="B12" s="43" t="s">
        <v>87</v>
      </c>
      <c r="C12" s="108">
        <f t="shared" si="3"/>
        <v>43541</v>
      </c>
      <c r="D12" s="62" t="s">
        <v>6</v>
      </c>
      <c r="E12" s="70">
        <f t="shared" si="0"/>
        <v>43554</v>
      </c>
      <c r="F12" s="114">
        <f t="shared" si="4"/>
        <v>43560</v>
      </c>
      <c r="G12" s="114">
        <f t="shared" si="1"/>
        <v>43558</v>
      </c>
      <c r="H12" s="118" t="s">
        <v>122</v>
      </c>
      <c r="I12" s="116">
        <f t="shared" si="2"/>
        <v>43560</v>
      </c>
    </row>
    <row r="13" spans="1:10" ht="13.8" x14ac:dyDescent="0.25">
      <c r="A13" s="3" t="s">
        <v>539</v>
      </c>
      <c r="B13" s="44" t="s">
        <v>44</v>
      </c>
      <c r="C13" s="97">
        <f t="shared" si="3"/>
        <v>43555</v>
      </c>
      <c r="D13" s="63" t="s">
        <v>6</v>
      </c>
      <c r="E13" s="66">
        <f t="shared" si="0"/>
        <v>43568</v>
      </c>
      <c r="F13" s="111">
        <f t="shared" si="4"/>
        <v>43574</v>
      </c>
      <c r="G13" s="111">
        <f t="shared" si="1"/>
        <v>43572</v>
      </c>
      <c r="H13" s="117"/>
      <c r="I13" s="113">
        <f t="shared" si="2"/>
        <v>43574</v>
      </c>
      <c r="J13" s="50"/>
    </row>
    <row r="14" spans="1:10" ht="13.8" x14ac:dyDescent="0.25">
      <c r="A14" s="143" t="s">
        <v>540</v>
      </c>
      <c r="B14" s="43" t="s">
        <v>90</v>
      </c>
      <c r="C14" s="108">
        <f t="shared" si="3"/>
        <v>43569</v>
      </c>
      <c r="D14" s="62" t="s">
        <v>6</v>
      </c>
      <c r="E14" s="70">
        <f t="shared" si="0"/>
        <v>43582</v>
      </c>
      <c r="F14" s="114">
        <f t="shared" si="4"/>
        <v>43588</v>
      </c>
      <c r="G14" s="114">
        <f t="shared" si="1"/>
        <v>43586</v>
      </c>
      <c r="H14" s="119"/>
      <c r="I14" s="116">
        <f t="shared" si="2"/>
        <v>43588</v>
      </c>
      <c r="J14" s="50"/>
    </row>
    <row r="15" spans="1:10" ht="13.8" x14ac:dyDescent="0.25">
      <c r="A15" s="3" t="s">
        <v>541</v>
      </c>
      <c r="B15" s="44" t="s">
        <v>47</v>
      </c>
      <c r="C15" s="97">
        <f t="shared" si="3"/>
        <v>43583</v>
      </c>
      <c r="D15" s="63" t="s">
        <v>6</v>
      </c>
      <c r="E15" s="66">
        <f t="shared" si="0"/>
        <v>43596</v>
      </c>
      <c r="F15" s="111">
        <f>6+E15</f>
        <v>43602</v>
      </c>
      <c r="G15" s="111">
        <f t="shared" si="1"/>
        <v>43600</v>
      </c>
      <c r="H15" s="120"/>
      <c r="I15" s="113">
        <f t="shared" si="2"/>
        <v>43602</v>
      </c>
      <c r="J15" s="50"/>
    </row>
    <row r="16" spans="1:10" ht="13.8" x14ac:dyDescent="0.25">
      <c r="A16" s="143" t="s">
        <v>542</v>
      </c>
      <c r="B16" s="43" t="s">
        <v>93</v>
      </c>
      <c r="C16" s="108">
        <f t="shared" si="3"/>
        <v>43597</v>
      </c>
      <c r="D16" s="62" t="s">
        <v>6</v>
      </c>
      <c r="E16" s="70">
        <f t="shared" si="0"/>
        <v>43610</v>
      </c>
      <c r="F16" s="114">
        <f>6+E16</f>
        <v>43616</v>
      </c>
      <c r="G16" s="114">
        <f t="shared" si="1"/>
        <v>43614</v>
      </c>
      <c r="H16" s="118"/>
      <c r="I16" s="116">
        <f t="shared" si="2"/>
        <v>43616</v>
      </c>
      <c r="J16" s="50"/>
    </row>
    <row r="17" spans="1:10" ht="13.8" x14ac:dyDescent="0.25">
      <c r="A17" s="3" t="s">
        <v>543</v>
      </c>
      <c r="B17" s="45" t="s">
        <v>96</v>
      </c>
      <c r="C17" s="97">
        <f t="shared" si="3"/>
        <v>43611</v>
      </c>
      <c r="D17" s="63" t="s">
        <v>6</v>
      </c>
      <c r="E17" s="66">
        <f t="shared" si="0"/>
        <v>43624</v>
      </c>
      <c r="F17" s="111">
        <f t="shared" si="4"/>
        <v>43630</v>
      </c>
      <c r="G17" s="111">
        <f t="shared" si="1"/>
        <v>43628</v>
      </c>
      <c r="H17" s="117"/>
      <c r="I17" s="113">
        <f t="shared" si="2"/>
        <v>43630</v>
      </c>
    </row>
    <row r="18" spans="1:10" ht="13.8" x14ac:dyDescent="0.25">
      <c r="A18" s="144" t="s">
        <v>544</v>
      </c>
      <c r="B18" s="136" t="s">
        <v>98</v>
      </c>
      <c r="C18" s="137">
        <f t="shared" si="3"/>
        <v>43625</v>
      </c>
      <c r="D18" s="138" t="s">
        <v>6</v>
      </c>
      <c r="E18" s="139">
        <f t="shared" si="0"/>
        <v>43638</v>
      </c>
      <c r="F18" s="140">
        <f>6+E18</f>
        <v>43644</v>
      </c>
      <c r="G18" s="140">
        <f t="shared" si="1"/>
        <v>43642</v>
      </c>
      <c r="H18" s="141"/>
      <c r="I18" s="142">
        <f t="shared" si="2"/>
        <v>43644</v>
      </c>
      <c r="J18" s="50"/>
    </row>
    <row r="19" spans="1:10" ht="13.8" x14ac:dyDescent="0.25">
      <c r="A19" s="134" t="s">
        <v>545</v>
      </c>
      <c r="B19" s="44" t="s">
        <v>53</v>
      </c>
      <c r="C19" s="97">
        <f t="shared" si="3"/>
        <v>43639</v>
      </c>
      <c r="D19" s="63" t="s">
        <v>6</v>
      </c>
      <c r="E19" s="66">
        <f>+C19+13</f>
        <v>43652</v>
      </c>
      <c r="F19" s="111">
        <f t="shared" si="4"/>
        <v>43658</v>
      </c>
      <c r="G19" s="111">
        <f t="shared" si="1"/>
        <v>43656</v>
      </c>
      <c r="H19" s="117"/>
      <c r="I19" s="113">
        <f t="shared" si="2"/>
        <v>43658</v>
      </c>
    </row>
    <row r="20" spans="1:10" ht="13.8" x14ac:dyDescent="0.25">
      <c r="A20" s="145" t="s">
        <v>546</v>
      </c>
      <c r="B20" s="43" t="s">
        <v>101</v>
      </c>
      <c r="C20" s="108">
        <f>14+C19</f>
        <v>43653</v>
      </c>
      <c r="D20" s="62" t="s">
        <v>6</v>
      </c>
      <c r="E20" s="70">
        <f t="shared" si="0"/>
        <v>43666</v>
      </c>
      <c r="F20" s="114">
        <f t="shared" si="4"/>
        <v>43672</v>
      </c>
      <c r="G20" s="114">
        <f t="shared" si="1"/>
        <v>43670</v>
      </c>
      <c r="H20" s="118"/>
      <c r="I20" s="116">
        <f t="shared" si="2"/>
        <v>43672</v>
      </c>
    </row>
    <row r="21" spans="1:10" ht="13.8" x14ac:dyDescent="0.25">
      <c r="A21" s="134" t="s">
        <v>547</v>
      </c>
      <c r="B21" s="44" t="s">
        <v>56</v>
      </c>
      <c r="C21" s="97">
        <f t="shared" si="3"/>
        <v>43667</v>
      </c>
      <c r="D21" s="63" t="s">
        <v>6</v>
      </c>
      <c r="E21" s="66">
        <f t="shared" si="0"/>
        <v>43680</v>
      </c>
      <c r="F21" s="111">
        <f t="shared" si="4"/>
        <v>43686</v>
      </c>
      <c r="G21" s="111">
        <f t="shared" si="1"/>
        <v>43684</v>
      </c>
      <c r="H21" s="117"/>
      <c r="I21" s="113">
        <f t="shared" si="2"/>
        <v>43686</v>
      </c>
    </row>
    <row r="22" spans="1:10" ht="13.8" x14ac:dyDescent="0.25">
      <c r="A22" s="145" t="s">
        <v>548</v>
      </c>
      <c r="B22" s="43" t="s">
        <v>58</v>
      </c>
      <c r="C22" s="108">
        <f t="shared" si="3"/>
        <v>43681</v>
      </c>
      <c r="D22" s="62" t="s">
        <v>6</v>
      </c>
      <c r="E22" s="70">
        <f t="shared" si="0"/>
        <v>43694</v>
      </c>
      <c r="F22" s="114">
        <f t="shared" si="4"/>
        <v>43700</v>
      </c>
      <c r="G22" s="114">
        <f t="shared" si="1"/>
        <v>43698</v>
      </c>
      <c r="H22" s="118"/>
      <c r="I22" s="116">
        <f t="shared" si="2"/>
        <v>43700</v>
      </c>
    </row>
    <row r="23" spans="1:10" ht="13.8" x14ac:dyDescent="0.25">
      <c r="A23" s="134" t="s">
        <v>549</v>
      </c>
      <c r="B23" s="44" t="s">
        <v>58</v>
      </c>
      <c r="C23" s="97">
        <f t="shared" si="3"/>
        <v>43695</v>
      </c>
      <c r="D23" s="63" t="s">
        <v>6</v>
      </c>
      <c r="E23" s="66">
        <f t="shared" si="0"/>
        <v>43708</v>
      </c>
      <c r="F23" s="111">
        <f t="shared" si="4"/>
        <v>43714</v>
      </c>
      <c r="G23" s="111">
        <f t="shared" si="1"/>
        <v>43712</v>
      </c>
      <c r="H23" s="117"/>
      <c r="I23" s="113">
        <f t="shared" si="2"/>
        <v>43714</v>
      </c>
    </row>
    <row r="24" spans="1:10" ht="13.8" x14ac:dyDescent="0.25">
      <c r="A24" s="145" t="s">
        <v>550</v>
      </c>
      <c r="B24" s="43" t="s">
        <v>106</v>
      </c>
      <c r="C24" s="108">
        <f t="shared" si="3"/>
        <v>43709</v>
      </c>
      <c r="D24" s="62" t="s">
        <v>6</v>
      </c>
      <c r="E24" s="70">
        <f t="shared" si="0"/>
        <v>43722</v>
      </c>
      <c r="F24" s="114">
        <f t="shared" si="4"/>
        <v>43728</v>
      </c>
      <c r="G24" s="114">
        <f t="shared" si="1"/>
        <v>43726</v>
      </c>
      <c r="H24" s="118"/>
      <c r="I24" s="116">
        <f t="shared" si="2"/>
        <v>43728</v>
      </c>
    </row>
    <row r="25" spans="1:10" ht="13.8" x14ac:dyDescent="0.25">
      <c r="A25" s="134" t="s">
        <v>551</v>
      </c>
      <c r="B25" s="44" t="s">
        <v>106</v>
      </c>
      <c r="C25" s="97">
        <f t="shared" si="3"/>
        <v>43723</v>
      </c>
      <c r="D25" s="63" t="s">
        <v>6</v>
      </c>
      <c r="E25" s="66">
        <f t="shared" si="0"/>
        <v>43736</v>
      </c>
      <c r="F25" s="111">
        <f t="shared" si="4"/>
        <v>43742</v>
      </c>
      <c r="G25" s="111">
        <f t="shared" si="1"/>
        <v>43740</v>
      </c>
      <c r="H25" s="117"/>
      <c r="I25" s="113">
        <f t="shared" si="2"/>
        <v>43742</v>
      </c>
    </row>
    <row r="26" spans="1:10" ht="13.8" x14ac:dyDescent="0.25">
      <c r="A26" s="145" t="s">
        <v>552</v>
      </c>
      <c r="B26" s="43" t="s">
        <v>63</v>
      </c>
      <c r="C26" s="108">
        <f t="shared" si="3"/>
        <v>43737</v>
      </c>
      <c r="D26" s="62" t="s">
        <v>6</v>
      </c>
      <c r="E26" s="70">
        <f t="shared" si="0"/>
        <v>43750</v>
      </c>
      <c r="F26" s="114">
        <f t="shared" si="4"/>
        <v>43756</v>
      </c>
      <c r="G26" s="114">
        <f t="shared" si="1"/>
        <v>43754</v>
      </c>
      <c r="H26" s="118"/>
      <c r="I26" s="116">
        <f t="shared" si="2"/>
        <v>43756</v>
      </c>
    </row>
    <row r="27" spans="1:10" ht="13.8" x14ac:dyDescent="0.25">
      <c r="A27" s="134" t="s">
        <v>553</v>
      </c>
      <c r="B27" s="44" t="s">
        <v>109</v>
      </c>
      <c r="C27" s="97">
        <f t="shared" si="3"/>
        <v>43751</v>
      </c>
      <c r="D27" s="63" t="s">
        <v>6</v>
      </c>
      <c r="E27" s="66">
        <f t="shared" si="0"/>
        <v>43764</v>
      </c>
      <c r="F27" s="111">
        <f t="shared" si="4"/>
        <v>43770</v>
      </c>
      <c r="G27" s="111">
        <f t="shared" si="1"/>
        <v>43768</v>
      </c>
      <c r="H27" s="117"/>
      <c r="I27" s="113">
        <f t="shared" si="2"/>
        <v>43770</v>
      </c>
    </row>
    <row r="28" spans="1:10" ht="13.8" x14ac:dyDescent="0.25">
      <c r="A28" s="145" t="s">
        <v>554</v>
      </c>
      <c r="B28" s="43" t="s">
        <v>66</v>
      </c>
      <c r="C28" s="108">
        <f t="shared" si="3"/>
        <v>43765</v>
      </c>
      <c r="D28" s="62" t="s">
        <v>6</v>
      </c>
      <c r="E28" s="70">
        <f t="shared" si="0"/>
        <v>43778</v>
      </c>
      <c r="F28" s="114">
        <f t="shared" si="4"/>
        <v>43784</v>
      </c>
      <c r="G28" s="114">
        <f t="shared" si="1"/>
        <v>43782</v>
      </c>
      <c r="H28" s="118"/>
      <c r="I28" s="116">
        <f t="shared" si="2"/>
        <v>43784</v>
      </c>
    </row>
    <row r="29" spans="1:10" ht="13.8" x14ac:dyDescent="0.25">
      <c r="A29" s="134" t="s">
        <v>555</v>
      </c>
      <c r="B29" s="44" t="s">
        <v>113</v>
      </c>
      <c r="C29" s="97">
        <f t="shared" si="3"/>
        <v>43779</v>
      </c>
      <c r="D29" s="63" t="s">
        <v>6</v>
      </c>
      <c r="E29" s="66">
        <f t="shared" si="0"/>
        <v>43792</v>
      </c>
      <c r="F29" s="111">
        <f>4+E29</f>
        <v>43796</v>
      </c>
      <c r="G29" s="111">
        <f t="shared" si="1"/>
        <v>43796</v>
      </c>
      <c r="H29" s="117"/>
      <c r="I29" s="113">
        <f>5+G29</f>
        <v>43801</v>
      </c>
    </row>
    <row r="30" spans="1:10" ht="13.8" x14ac:dyDescent="0.25">
      <c r="A30" s="145" t="s">
        <v>556</v>
      </c>
      <c r="B30" s="43" t="s">
        <v>70</v>
      </c>
      <c r="C30" s="108">
        <f t="shared" si="3"/>
        <v>43793</v>
      </c>
      <c r="D30" s="62" t="s">
        <v>6</v>
      </c>
      <c r="E30" s="70">
        <f t="shared" si="0"/>
        <v>43806</v>
      </c>
      <c r="F30" s="114">
        <f t="shared" si="4"/>
        <v>43812</v>
      </c>
      <c r="G30" s="114">
        <f t="shared" si="1"/>
        <v>43810</v>
      </c>
      <c r="H30" s="118"/>
      <c r="I30" s="116">
        <f t="shared" si="2"/>
        <v>43812</v>
      </c>
    </row>
    <row r="31" spans="1:10" ht="13.8" x14ac:dyDescent="0.25">
      <c r="A31" s="134" t="s">
        <v>557</v>
      </c>
      <c r="B31" s="25" t="s">
        <v>116</v>
      </c>
      <c r="C31" s="97">
        <f t="shared" si="3"/>
        <v>43807</v>
      </c>
      <c r="D31" s="63" t="s">
        <v>6</v>
      </c>
      <c r="E31" s="66">
        <f t="shared" si="0"/>
        <v>43820</v>
      </c>
      <c r="F31" s="111">
        <f t="shared" si="4"/>
        <v>43826</v>
      </c>
      <c r="G31" s="111">
        <f>+E31+3</f>
        <v>43823</v>
      </c>
      <c r="H31" s="117"/>
      <c r="I31" s="113">
        <f>9+G31</f>
        <v>43832</v>
      </c>
    </row>
    <row r="32" spans="1:10" ht="13.8" x14ac:dyDescent="0.25">
      <c r="A32" s="145" t="s">
        <v>558</v>
      </c>
      <c r="B32" s="43" t="s">
        <v>35</v>
      </c>
      <c r="C32" s="108">
        <f t="shared" si="3"/>
        <v>43821</v>
      </c>
      <c r="D32" s="62" t="s">
        <v>6</v>
      </c>
      <c r="E32" s="70">
        <f t="shared" si="0"/>
        <v>43834</v>
      </c>
      <c r="F32" s="114">
        <f t="shared" si="4"/>
        <v>43840</v>
      </c>
      <c r="G32" s="114">
        <f t="shared" si="1"/>
        <v>43838</v>
      </c>
      <c r="H32" s="118"/>
      <c r="I32" s="116">
        <f t="shared" si="2"/>
        <v>43840</v>
      </c>
    </row>
    <row r="33" spans="1:9" ht="13.8" x14ac:dyDescent="0.25">
      <c r="B33" s="33"/>
      <c r="C33" s="97"/>
      <c r="D33" s="63"/>
      <c r="E33" s="66"/>
      <c r="F33" s="47"/>
      <c r="G33" s="97"/>
      <c r="H33" s="1"/>
      <c r="I33" s="85"/>
    </row>
    <row r="34" spans="1:9" ht="13.8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x14ac:dyDescent="0.25">
      <c r="A35" s="6" t="s">
        <v>161</v>
      </c>
      <c r="B35" s="25"/>
      <c r="C35" s="98"/>
      <c r="D35" s="64"/>
      <c r="E35" s="85"/>
      <c r="F35" s="27"/>
      <c r="G35" s="97"/>
      <c r="H35" s="2"/>
      <c r="I35" s="85"/>
    </row>
    <row r="36" spans="1:9" x14ac:dyDescent="0.25">
      <c r="C36" s="102"/>
      <c r="D36"/>
      <c r="E36" s="125"/>
      <c r="F36"/>
      <c r="G36"/>
      <c r="I36"/>
    </row>
    <row r="37" spans="1:9" ht="13.8" x14ac:dyDescent="0.25">
      <c r="A37" s="6" t="s">
        <v>163</v>
      </c>
      <c r="B37" s="25"/>
      <c r="C37" s="98"/>
      <c r="D37" s="64"/>
      <c r="E37" s="85"/>
      <c r="F37" s="27"/>
      <c r="G37" s="97"/>
      <c r="H37" s="2"/>
      <c r="I37" s="85"/>
    </row>
    <row r="38" spans="1:9" ht="13.8" x14ac:dyDescent="0.25">
      <c r="A38" s="106" t="s">
        <v>160</v>
      </c>
      <c r="B38" s="24" t="s">
        <v>158</v>
      </c>
    </row>
    <row r="39" spans="1:9" ht="13.8" x14ac:dyDescent="0.25">
      <c r="B39" s="45"/>
      <c r="C39" s="98"/>
      <c r="D39" s="63"/>
      <c r="E39" s="66"/>
      <c r="F39" s="27"/>
      <c r="G39" s="98"/>
      <c r="H39" s="24"/>
      <c r="I39" s="85"/>
    </row>
  </sheetData>
  <mergeCells count="3">
    <mergeCell ref="B1:J1"/>
    <mergeCell ref="G3:I3"/>
    <mergeCell ref="A34:I34"/>
  </mergeCells>
  <pageMargins left="0.7" right="0.7" top="0.75" bottom="0.75" header="0.3" footer="0.3"/>
  <pageSetup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9"/>
  <sheetViews>
    <sheetView topLeftCell="A13" zoomScale="130" zoomScaleNormal="130" workbookViewId="0">
      <selection activeCell="L11" sqref="L11"/>
    </sheetView>
  </sheetViews>
  <sheetFormatPr defaultColWidth="9.109375" defaultRowHeight="13.2" x14ac:dyDescent="0.25"/>
  <cols>
    <col min="2" max="2" width="6.44140625" customWidth="1"/>
    <col min="3" max="3" width="10" style="99" customWidth="1"/>
    <col min="4" max="4" width="2.5546875" style="68" customWidth="1"/>
    <col min="5" max="5" width="9.44140625" style="86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B1" s="149" t="s">
        <v>504</v>
      </c>
      <c r="C1" s="149"/>
      <c r="D1" s="149"/>
      <c r="E1" s="149"/>
      <c r="F1" s="149"/>
      <c r="G1" s="149"/>
      <c r="H1" s="149"/>
      <c r="I1" s="149"/>
      <c r="J1" s="149"/>
    </row>
    <row r="2" spans="1:10" ht="9.75" customHeight="1" x14ac:dyDescent="0.3">
      <c r="B2" s="10"/>
      <c r="C2" s="91"/>
      <c r="D2" s="60"/>
      <c r="E2" s="83"/>
      <c r="F2" s="100"/>
      <c r="G2" s="91"/>
      <c r="H2" s="10"/>
      <c r="I2" s="83"/>
    </row>
    <row r="3" spans="1:10" ht="36.75" customHeight="1" thickBot="1" x14ac:dyDescent="0.35">
      <c r="B3" s="25"/>
      <c r="C3" s="98"/>
      <c r="D3" s="64"/>
      <c r="E3" s="85"/>
      <c r="F3" s="27"/>
      <c r="G3" s="150" t="s">
        <v>505</v>
      </c>
      <c r="H3" s="150"/>
      <c r="I3" s="150"/>
    </row>
    <row r="4" spans="1:10" ht="63" thickBot="1" x14ac:dyDescent="0.35">
      <c r="A4" s="28" t="s">
        <v>1</v>
      </c>
      <c r="B4" s="29" t="s">
        <v>2</v>
      </c>
      <c r="C4" s="107" t="s">
        <v>3</v>
      </c>
      <c r="D4" s="65"/>
      <c r="E4" s="90" t="s">
        <v>4</v>
      </c>
      <c r="F4" s="101" t="s">
        <v>152</v>
      </c>
      <c r="G4" s="92" t="s">
        <v>164</v>
      </c>
      <c r="H4" s="32" t="s">
        <v>162</v>
      </c>
      <c r="I4" s="84" t="s">
        <v>250</v>
      </c>
    </row>
    <row r="5" spans="1:10" ht="13.8" x14ac:dyDescent="0.25">
      <c r="A5" s="3" t="s">
        <v>501</v>
      </c>
      <c r="B5" s="33">
        <v>6</v>
      </c>
      <c r="C5" s="97">
        <v>43079</v>
      </c>
      <c r="D5" s="63" t="s">
        <v>6</v>
      </c>
      <c r="E5" s="66">
        <f>+C5+13</f>
        <v>43092</v>
      </c>
      <c r="F5" s="111">
        <f>6+E5</f>
        <v>43098</v>
      </c>
      <c r="G5" s="111">
        <f>+E5+4</f>
        <v>43096</v>
      </c>
      <c r="H5" s="112"/>
      <c r="I5" s="113">
        <f>+G5+2</f>
        <v>43098</v>
      </c>
      <c r="J5" s="50"/>
    </row>
    <row r="6" spans="1:10" ht="13.8" x14ac:dyDescent="0.25">
      <c r="A6" s="143" t="s">
        <v>502</v>
      </c>
      <c r="B6" s="43" t="s">
        <v>35</v>
      </c>
      <c r="C6" s="108">
        <f>+E5+1</f>
        <v>43093</v>
      </c>
      <c r="D6" s="62" t="s">
        <v>6</v>
      </c>
      <c r="E6" s="70">
        <f t="shared" ref="E6:E32" si="0">+C6+13</f>
        <v>43106</v>
      </c>
      <c r="F6" s="114">
        <f>6+E6</f>
        <v>43112</v>
      </c>
      <c r="G6" s="114">
        <f t="shared" ref="G6:G32" si="1">+E6+4</f>
        <v>43110</v>
      </c>
      <c r="H6" s="115"/>
      <c r="I6" s="116">
        <f t="shared" ref="I6:I32" si="2">2+G6</f>
        <v>43112</v>
      </c>
    </row>
    <row r="7" spans="1:10" ht="13.8" x14ac:dyDescent="0.25">
      <c r="A7" s="3" t="s">
        <v>506</v>
      </c>
      <c r="B7" s="33">
        <v>7</v>
      </c>
      <c r="C7" s="97">
        <f t="shared" ref="C7:C32" si="3">14+C6</f>
        <v>43107</v>
      </c>
      <c r="D7" s="63" t="s">
        <v>6</v>
      </c>
      <c r="E7" s="66">
        <f t="shared" si="0"/>
        <v>43120</v>
      </c>
      <c r="F7" s="111">
        <f t="shared" ref="F7:F32" si="4">6+E7</f>
        <v>43126</v>
      </c>
      <c r="G7" s="111">
        <f t="shared" si="1"/>
        <v>43124</v>
      </c>
      <c r="H7" s="112"/>
      <c r="I7" s="113">
        <f t="shared" si="2"/>
        <v>43126</v>
      </c>
      <c r="J7" s="50"/>
    </row>
    <row r="8" spans="1:10" ht="13.8" x14ac:dyDescent="0.25">
      <c r="A8" s="143" t="s">
        <v>507</v>
      </c>
      <c r="B8" s="43" t="s">
        <v>38</v>
      </c>
      <c r="C8" s="108">
        <f t="shared" si="3"/>
        <v>43121</v>
      </c>
      <c r="D8" s="62" t="s">
        <v>6</v>
      </c>
      <c r="E8" s="70">
        <f t="shared" si="0"/>
        <v>43134</v>
      </c>
      <c r="F8" s="114">
        <f t="shared" si="4"/>
        <v>43140</v>
      </c>
      <c r="G8" s="114">
        <f t="shared" si="1"/>
        <v>43138</v>
      </c>
      <c r="H8" s="115"/>
      <c r="I8" s="116">
        <f t="shared" si="2"/>
        <v>43140</v>
      </c>
    </row>
    <row r="9" spans="1:10" s="109" customFormat="1" ht="13.8" x14ac:dyDescent="0.25">
      <c r="A9" s="3" t="s">
        <v>508</v>
      </c>
      <c r="B9" s="44" t="s">
        <v>84</v>
      </c>
      <c r="C9" s="97">
        <f t="shared" si="3"/>
        <v>43135</v>
      </c>
      <c r="D9" s="63" t="s">
        <v>6</v>
      </c>
      <c r="E9" s="66">
        <f t="shared" si="0"/>
        <v>43148</v>
      </c>
      <c r="F9" s="111">
        <f t="shared" si="4"/>
        <v>43154</v>
      </c>
      <c r="G9" s="111">
        <f t="shared" si="1"/>
        <v>43152</v>
      </c>
      <c r="H9" s="117"/>
      <c r="I9" s="113">
        <f t="shared" si="2"/>
        <v>43154</v>
      </c>
    </row>
    <row r="10" spans="1:10" ht="13.8" x14ac:dyDescent="0.25">
      <c r="A10" s="143" t="s">
        <v>509</v>
      </c>
      <c r="B10" s="43" t="s">
        <v>41</v>
      </c>
      <c r="C10" s="108">
        <f t="shared" si="3"/>
        <v>43149</v>
      </c>
      <c r="D10" s="62" t="s">
        <v>6</v>
      </c>
      <c r="E10" s="70">
        <f t="shared" si="0"/>
        <v>43162</v>
      </c>
      <c r="F10" s="114">
        <f t="shared" si="4"/>
        <v>43168</v>
      </c>
      <c r="G10" s="114">
        <f t="shared" si="1"/>
        <v>43166</v>
      </c>
      <c r="H10" s="118"/>
      <c r="I10" s="116">
        <f t="shared" si="2"/>
        <v>43168</v>
      </c>
      <c r="J10" s="50"/>
    </row>
    <row r="11" spans="1:10" ht="13.8" x14ac:dyDescent="0.25">
      <c r="A11" s="3" t="s">
        <v>510</v>
      </c>
      <c r="B11" s="44" t="s">
        <v>87</v>
      </c>
      <c r="C11" s="97">
        <f t="shared" si="3"/>
        <v>43163</v>
      </c>
      <c r="D11" s="63" t="s">
        <v>6</v>
      </c>
      <c r="E11" s="66">
        <f t="shared" si="0"/>
        <v>43176</v>
      </c>
      <c r="F11" s="111">
        <f t="shared" si="4"/>
        <v>43182</v>
      </c>
      <c r="G11" s="111">
        <f t="shared" si="1"/>
        <v>43180</v>
      </c>
      <c r="H11" s="117"/>
      <c r="I11" s="113">
        <f t="shared" si="2"/>
        <v>43182</v>
      </c>
    </row>
    <row r="12" spans="1:10" ht="13.8" x14ac:dyDescent="0.25">
      <c r="A12" s="143" t="s">
        <v>511</v>
      </c>
      <c r="B12" s="43" t="s">
        <v>44</v>
      </c>
      <c r="C12" s="108">
        <f t="shared" si="3"/>
        <v>43177</v>
      </c>
      <c r="D12" s="62" t="s">
        <v>6</v>
      </c>
      <c r="E12" s="70">
        <f t="shared" si="0"/>
        <v>43190</v>
      </c>
      <c r="F12" s="114">
        <f t="shared" si="4"/>
        <v>43196</v>
      </c>
      <c r="G12" s="114">
        <f t="shared" si="1"/>
        <v>43194</v>
      </c>
      <c r="H12" s="118" t="s">
        <v>122</v>
      </c>
      <c r="I12" s="116">
        <f t="shared" si="2"/>
        <v>43196</v>
      </c>
    </row>
    <row r="13" spans="1:10" ht="13.8" x14ac:dyDescent="0.25">
      <c r="A13" s="3" t="s">
        <v>512</v>
      </c>
      <c r="B13" s="44" t="s">
        <v>90</v>
      </c>
      <c r="C13" s="97">
        <f t="shared" si="3"/>
        <v>43191</v>
      </c>
      <c r="D13" s="63" t="s">
        <v>6</v>
      </c>
      <c r="E13" s="66">
        <f t="shared" si="0"/>
        <v>43204</v>
      </c>
      <c r="F13" s="111">
        <f t="shared" si="4"/>
        <v>43210</v>
      </c>
      <c r="G13" s="111">
        <f t="shared" si="1"/>
        <v>43208</v>
      </c>
      <c r="H13" s="117"/>
      <c r="I13" s="113">
        <f t="shared" si="2"/>
        <v>43210</v>
      </c>
      <c r="J13" s="50"/>
    </row>
    <row r="14" spans="1:10" ht="13.8" x14ac:dyDescent="0.25">
      <c r="A14" s="143" t="s">
        <v>513</v>
      </c>
      <c r="B14" s="43" t="s">
        <v>47</v>
      </c>
      <c r="C14" s="108">
        <f t="shared" si="3"/>
        <v>43205</v>
      </c>
      <c r="D14" s="62" t="s">
        <v>6</v>
      </c>
      <c r="E14" s="70">
        <f t="shared" si="0"/>
        <v>43218</v>
      </c>
      <c r="F14" s="114">
        <f t="shared" si="4"/>
        <v>43224</v>
      </c>
      <c r="G14" s="114">
        <f t="shared" si="1"/>
        <v>43222</v>
      </c>
      <c r="H14" s="119"/>
      <c r="I14" s="116">
        <f t="shared" si="2"/>
        <v>43224</v>
      </c>
      <c r="J14" s="50"/>
    </row>
    <row r="15" spans="1:10" ht="13.8" x14ac:dyDescent="0.25">
      <c r="A15" s="3" t="s">
        <v>514</v>
      </c>
      <c r="B15" s="44" t="s">
        <v>93</v>
      </c>
      <c r="C15" s="97">
        <f t="shared" si="3"/>
        <v>43219</v>
      </c>
      <c r="D15" s="63" t="s">
        <v>6</v>
      </c>
      <c r="E15" s="66">
        <f t="shared" si="0"/>
        <v>43232</v>
      </c>
      <c r="F15" s="111">
        <f>6+E15</f>
        <v>43238</v>
      </c>
      <c r="G15" s="111">
        <f t="shared" si="1"/>
        <v>43236</v>
      </c>
      <c r="H15" s="120"/>
      <c r="I15" s="113">
        <f t="shared" si="2"/>
        <v>43238</v>
      </c>
      <c r="J15" s="50"/>
    </row>
    <row r="16" spans="1:10" ht="13.8" x14ac:dyDescent="0.25">
      <c r="A16" s="143" t="s">
        <v>515</v>
      </c>
      <c r="B16" s="43" t="s">
        <v>93</v>
      </c>
      <c r="C16" s="108">
        <f t="shared" si="3"/>
        <v>43233</v>
      </c>
      <c r="D16" s="62" t="s">
        <v>6</v>
      </c>
      <c r="E16" s="70">
        <f t="shared" si="0"/>
        <v>43246</v>
      </c>
      <c r="F16" s="114">
        <f>6+E16</f>
        <v>43252</v>
      </c>
      <c r="G16" s="114">
        <f t="shared" si="1"/>
        <v>43250</v>
      </c>
      <c r="H16" s="118"/>
      <c r="I16" s="116">
        <f t="shared" si="2"/>
        <v>43252</v>
      </c>
      <c r="J16" s="50"/>
    </row>
    <row r="17" spans="1:10" ht="13.8" x14ac:dyDescent="0.25">
      <c r="A17" s="3" t="s">
        <v>516</v>
      </c>
      <c r="B17" s="45" t="s">
        <v>96</v>
      </c>
      <c r="C17" s="97">
        <f t="shared" si="3"/>
        <v>43247</v>
      </c>
      <c r="D17" s="63" t="s">
        <v>6</v>
      </c>
      <c r="E17" s="66">
        <f t="shared" si="0"/>
        <v>43260</v>
      </c>
      <c r="F17" s="111">
        <f t="shared" si="4"/>
        <v>43266</v>
      </c>
      <c r="G17" s="111">
        <f t="shared" si="1"/>
        <v>43264</v>
      </c>
      <c r="H17" s="117"/>
      <c r="I17" s="113">
        <f t="shared" si="2"/>
        <v>43266</v>
      </c>
    </row>
    <row r="18" spans="1:10" ht="13.8" x14ac:dyDescent="0.25">
      <c r="A18" s="144" t="s">
        <v>517</v>
      </c>
      <c r="B18" s="136" t="s">
        <v>98</v>
      </c>
      <c r="C18" s="137">
        <f t="shared" si="3"/>
        <v>43261</v>
      </c>
      <c r="D18" s="138" t="s">
        <v>6</v>
      </c>
      <c r="E18" s="139">
        <f t="shared" si="0"/>
        <v>43274</v>
      </c>
      <c r="F18" s="140">
        <f>6+E18</f>
        <v>43280</v>
      </c>
      <c r="G18" s="140">
        <f t="shared" si="1"/>
        <v>43278</v>
      </c>
      <c r="H18" s="141"/>
      <c r="I18" s="142">
        <f t="shared" si="2"/>
        <v>43280</v>
      </c>
      <c r="J18" s="50"/>
    </row>
    <row r="19" spans="1:10" ht="13.8" x14ac:dyDescent="0.25">
      <c r="A19" s="134" t="s">
        <v>518</v>
      </c>
      <c r="B19" s="44" t="s">
        <v>53</v>
      </c>
      <c r="C19" s="97">
        <f t="shared" si="3"/>
        <v>43275</v>
      </c>
      <c r="D19" s="63" t="s">
        <v>6</v>
      </c>
      <c r="E19" s="66">
        <f>+C19+13</f>
        <v>43288</v>
      </c>
      <c r="F19" s="111">
        <f t="shared" si="4"/>
        <v>43294</v>
      </c>
      <c r="G19" s="111">
        <f t="shared" si="1"/>
        <v>43292</v>
      </c>
      <c r="H19" s="117"/>
      <c r="I19" s="113">
        <f t="shared" si="2"/>
        <v>43294</v>
      </c>
    </row>
    <row r="20" spans="1:10" ht="13.8" x14ac:dyDescent="0.25">
      <c r="A20" s="145" t="s">
        <v>519</v>
      </c>
      <c r="B20" s="43" t="s">
        <v>101</v>
      </c>
      <c r="C20" s="108">
        <f>14+C19</f>
        <v>43289</v>
      </c>
      <c r="D20" s="62" t="s">
        <v>6</v>
      </c>
      <c r="E20" s="70">
        <f t="shared" si="0"/>
        <v>43302</v>
      </c>
      <c r="F20" s="114">
        <f t="shared" si="4"/>
        <v>43308</v>
      </c>
      <c r="G20" s="114">
        <f t="shared" si="1"/>
        <v>43306</v>
      </c>
      <c r="H20" s="118"/>
      <c r="I20" s="116">
        <f t="shared" si="2"/>
        <v>43308</v>
      </c>
    </row>
    <row r="21" spans="1:10" ht="13.8" x14ac:dyDescent="0.25">
      <c r="A21" s="134" t="s">
        <v>520</v>
      </c>
      <c r="B21" s="44" t="s">
        <v>56</v>
      </c>
      <c r="C21" s="97">
        <f t="shared" si="3"/>
        <v>43303</v>
      </c>
      <c r="D21" s="63" t="s">
        <v>6</v>
      </c>
      <c r="E21" s="66">
        <f t="shared" si="0"/>
        <v>43316</v>
      </c>
      <c r="F21" s="111">
        <f t="shared" si="4"/>
        <v>43322</v>
      </c>
      <c r="G21" s="111">
        <f t="shared" si="1"/>
        <v>43320</v>
      </c>
      <c r="H21" s="117"/>
      <c r="I21" s="113">
        <f t="shared" si="2"/>
        <v>43322</v>
      </c>
    </row>
    <row r="22" spans="1:10" ht="13.8" x14ac:dyDescent="0.25">
      <c r="A22" s="145" t="s">
        <v>521</v>
      </c>
      <c r="B22" s="43" t="s">
        <v>58</v>
      </c>
      <c r="C22" s="108">
        <f t="shared" si="3"/>
        <v>43317</v>
      </c>
      <c r="D22" s="62" t="s">
        <v>6</v>
      </c>
      <c r="E22" s="70">
        <f t="shared" si="0"/>
        <v>43330</v>
      </c>
      <c r="F22" s="114">
        <f t="shared" si="4"/>
        <v>43336</v>
      </c>
      <c r="G22" s="114">
        <f t="shared" si="1"/>
        <v>43334</v>
      </c>
      <c r="H22" s="118"/>
      <c r="I22" s="116">
        <f t="shared" si="2"/>
        <v>43336</v>
      </c>
    </row>
    <row r="23" spans="1:10" ht="13.8" x14ac:dyDescent="0.25">
      <c r="A23" s="134" t="s">
        <v>522</v>
      </c>
      <c r="B23" s="44" t="s">
        <v>60</v>
      </c>
      <c r="C23" s="97">
        <f t="shared" si="3"/>
        <v>43331</v>
      </c>
      <c r="D23" s="63" t="s">
        <v>6</v>
      </c>
      <c r="E23" s="66">
        <f t="shared" si="0"/>
        <v>43344</v>
      </c>
      <c r="F23" s="111">
        <f t="shared" si="4"/>
        <v>43350</v>
      </c>
      <c r="G23" s="111">
        <f t="shared" si="1"/>
        <v>43348</v>
      </c>
      <c r="H23" s="117"/>
      <c r="I23" s="113">
        <f t="shared" si="2"/>
        <v>43350</v>
      </c>
    </row>
    <row r="24" spans="1:10" ht="13.8" x14ac:dyDescent="0.25">
      <c r="A24" s="145" t="s">
        <v>523</v>
      </c>
      <c r="B24" s="43" t="s">
        <v>106</v>
      </c>
      <c r="C24" s="108">
        <f t="shared" si="3"/>
        <v>43345</v>
      </c>
      <c r="D24" s="62" t="s">
        <v>6</v>
      </c>
      <c r="E24" s="70">
        <f t="shared" si="0"/>
        <v>43358</v>
      </c>
      <c r="F24" s="114">
        <f t="shared" si="4"/>
        <v>43364</v>
      </c>
      <c r="G24" s="114">
        <f t="shared" si="1"/>
        <v>43362</v>
      </c>
      <c r="H24" s="118"/>
      <c r="I24" s="116">
        <f t="shared" si="2"/>
        <v>43364</v>
      </c>
    </row>
    <row r="25" spans="1:10" ht="13.8" x14ac:dyDescent="0.25">
      <c r="A25" s="134" t="s">
        <v>524</v>
      </c>
      <c r="B25" s="44" t="s">
        <v>63</v>
      </c>
      <c r="C25" s="97">
        <f t="shared" si="3"/>
        <v>43359</v>
      </c>
      <c r="D25" s="63" t="s">
        <v>6</v>
      </c>
      <c r="E25" s="66">
        <f t="shared" si="0"/>
        <v>43372</v>
      </c>
      <c r="F25" s="111">
        <f t="shared" si="4"/>
        <v>43378</v>
      </c>
      <c r="G25" s="111">
        <f t="shared" si="1"/>
        <v>43376</v>
      </c>
      <c r="H25" s="117"/>
      <c r="I25" s="113">
        <f t="shared" si="2"/>
        <v>43378</v>
      </c>
    </row>
    <row r="26" spans="1:10" ht="13.8" x14ac:dyDescent="0.25">
      <c r="A26" s="145" t="s">
        <v>525</v>
      </c>
      <c r="B26" s="43" t="s">
        <v>109</v>
      </c>
      <c r="C26" s="108">
        <f t="shared" si="3"/>
        <v>43373</v>
      </c>
      <c r="D26" s="62" t="s">
        <v>6</v>
      </c>
      <c r="E26" s="70">
        <f t="shared" si="0"/>
        <v>43386</v>
      </c>
      <c r="F26" s="114">
        <f t="shared" si="4"/>
        <v>43392</v>
      </c>
      <c r="G26" s="114">
        <f t="shared" si="1"/>
        <v>43390</v>
      </c>
      <c r="H26" s="118"/>
      <c r="I26" s="116">
        <f t="shared" si="2"/>
        <v>43392</v>
      </c>
    </row>
    <row r="27" spans="1:10" ht="13.8" x14ac:dyDescent="0.25">
      <c r="A27" s="134" t="s">
        <v>526</v>
      </c>
      <c r="B27" s="44" t="s">
        <v>109</v>
      </c>
      <c r="C27" s="97">
        <f t="shared" si="3"/>
        <v>43387</v>
      </c>
      <c r="D27" s="63" t="s">
        <v>6</v>
      </c>
      <c r="E27" s="66">
        <f t="shared" si="0"/>
        <v>43400</v>
      </c>
      <c r="F27" s="111">
        <f t="shared" si="4"/>
        <v>43406</v>
      </c>
      <c r="G27" s="111">
        <f t="shared" si="1"/>
        <v>43404</v>
      </c>
      <c r="H27" s="117"/>
      <c r="I27" s="113">
        <f t="shared" si="2"/>
        <v>43406</v>
      </c>
    </row>
    <row r="28" spans="1:10" ht="13.8" x14ac:dyDescent="0.25">
      <c r="A28" s="145" t="s">
        <v>527</v>
      </c>
      <c r="B28" s="43" t="s">
        <v>113</v>
      </c>
      <c r="C28" s="108">
        <f t="shared" si="3"/>
        <v>43401</v>
      </c>
      <c r="D28" s="62" t="s">
        <v>6</v>
      </c>
      <c r="E28" s="70">
        <f t="shared" si="0"/>
        <v>43414</v>
      </c>
      <c r="F28" s="114">
        <f t="shared" si="4"/>
        <v>43420</v>
      </c>
      <c r="G28" s="114">
        <f t="shared" si="1"/>
        <v>43418</v>
      </c>
      <c r="H28" s="118"/>
      <c r="I28" s="116">
        <f t="shared" si="2"/>
        <v>43420</v>
      </c>
    </row>
    <row r="29" spans="1:10" ht="13.8" x14ac:dyDescent="0.25">
      <c r="A29" s="134" t="s">
        <v>528</v>
      </c>
      <c r="B29" s="44" t="s">
        <v>113</v>
      </c>
      <c r="C29" s="97">
        <f t="shared" si="3"/>
        <v>43415</v>
      </c>
      <c r="D29" s="63" t="s">
        <v>6</v>
      </c>
      <c r="E29" s="66">
        <f t="shared" si="0"/>
        <v>43428</v>
      </c>
      <c r="F29" s="111">
        <f t="shared" si="4"/>
        <v>43434</v>
      </c>
      <c r="G29" s="111">
        <f t="shared" si="1"/>
        <v>43432</v>
      </c>
      <c r="H29" s="117"/>
      <c r="I29" s="113">
        <f t="shared" si="2"/>
        <v>43434</v>
      </c>
    </row>
    <row r="30" spans="1:10" ht="13.8" x14ac:dyDescent="0.25">
      <c r="A30" s="145" t="s">
        <v>529</v>
      </c>
      <c r="B30" s="43" t="s">
        <v>70</v>
      </c>
      <c r="C30" s="108">
        <f t="shared" si="3"/>
        <v>43429</v>
      </c>
      <c r="D30" s="62" t="s">
        <v>6</v>
      </c>
      <c r="E30" s="70">
        <f t="shared" si="0"/>
        <v>43442</v>
      </c>
      <c r="F30" s="114">
        <f t="shared" si="4"/>
        <v>43448</v>
      </c>
      <c r="G30" s="114">
        <f t="shared" si="1"/>
        <v>43446</v>
      </c>
      <c r="H30" s="118"/>
      <c r="I30" s="116">
        <f t="shared" si="2"/>
        <v>43448</v>
      </c>
    </row>
    <row r="31" spans="1:10" ht="13.8" x14ac:dyDescent="0.25">
      <c r="A31" s="134" t="s">
        <v>530</v>
      </c>
      <c r="B31" s="25" t="s">
        <v>116</v>
      </c>
      <c r="C31" s="97">
        <f t="shared" si="3"/>
        <v>43443</v>
      </c>
      <c r="D31" s="63" t="s">
        <v>6</v>
      </c>
      <c r="E31" s="66">
        <f t="shared" si="0"/>
        <v>43456</v>
      </c>
      <c r="F31" s="111">
        <f t="shared" si="4"/>
        <v>43462</v>
      </c>
      <c r="G31" s="111">
        <f t="shared" si="1"/>
        <v>43460</v>
      </c>
      <c r="H31" s="117"/>
      <c r="I31" s="113">
        <f t="shared" si="2"/>
        <v>43462</v>
      </c>
    </row>
    <row r="32" spans="1:10" ht="13.8" x14ac:dyDescent="0.25">
      <c r="A32" s="145" t="s">
        <v>531</v>
      </c>
      <c r="B32" s="43" t="s">
        <v>35</v>
      </c>
      <c r="C32" s="108">
        <f t="shared" si="3"/>
        <v>43457</v>
      </c>
      <c r="D32" s="62" t="s">
        <v>6</v>
      </c>
      <c r="E32" s="70">
        <f t="shared" si="0"/>
        <v>43470</v>
      </c>
      <c r="F32" s="114">
        <f t="shared" si="4"/>
        <v>43476</v>
      </c>
      <c r="G32" s="114">
        <f t="shared" si="1"/>
        <v>43474</v>
      </c>
      <c r="H32" s="118"/>
      <c r="I32" s="116">
        <f t="shared" si="2"/>
        <v>43476</v>
      </c>
    </row>
    <row r="33" spans="1:9" ht="13.8" x14ac:dyDescent="0.25">
      <c r="B33" s="33"/>
      <c r="C33" s="97"/>
      <c r="D33" s="63"/>
      <c r="E33" s="66"/>
      <c r="F33" s="47"/>
      <c r="G33" s="97"/>
      <c r="H33" s="1"/>
      <c r="I33" s="85"/>
    </row>
    <row r="34" spans="1:9" ht="13.8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x14ac:dyDescent="0.25">
      <c r="A35" s="6" t="s">
        <v>161</v>
      </c>
      <c r="B35" s="25"/>
      <c r="C35" s="98"/>
      <c r="D35" s="64"/>
      <c r="E35" s="85"/>
      <c r="F35" s="27"/>
      <c r="G35" s="97"/>
      <c r="H35" s="2"/>
      <c r="I35" s="85"/>
    </row>
    <row r="36" spans="1:9" x14ac:dyDescent="0.25">
      <c r="C36" s="102"/>
      <c r="D36"/>
      <c r="E36" s="125"/>
      <c r="F36"/>
      <c r="G36"/>
      <c r="I36"/>
    </row>
    <row r="37" spans="1:9" ht="13.8" x14ac:dyDescent="0.25">
      <c r="A37" s="6" t="s">
        <v>163</v>
      </c>
      <c r="B37" s="25"/>
      <c r="C37" s="98"/>
      <c r="D37" s="64"/>
      <c r="E37" s="85"/>
      <c r="F37" s="27"/>
      <c r="G37" s="97"/>
      <c r="H37" s="2"/>
      <c r="I37" s="85"/>
    </row>
    <row r="38" spans="1:9" ht="13.8" x14ac:dyDescent="0.25">
      <c r="A38" s="106" t="s">
        <v>160</v>
      </c>
      <c r="B38" s="24" t="s">
        <v>158</v>
      </c>
    </row>
    <row r="39" spans="1:9" ht="13.8" x14ac:dyDescent="0.25">
      <c r="B39" s="45"/>
      <c r="C39" s="98"/>
      <c r="D39" s="63"/>
      <c r="E39" s="66"/>
      <c r="F39" s="27"/>
      <c r="G39" s="98"/>
      <c r="H39" s="24"/>
      <c r="I39" s="85"/>
    </row>
  </sheetData>
  <mergeCells count="3">
    <mergeCell ref="B1:J1"/>
    <mergeCell ref="G3:I3"/>
    <mergeCell ref="A34:I34"/>
  </mergeCells>
  <printOptions gridLines="1"/>
  <pageMargins left="0.7" right="0.7" top="0.75" bottom="0.75" header="0.3" footer="0.3"/>
  <pageSetup scale="9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9"/>
  <sheetViews>
    <sheetView workbookViewId="0"/>
  </sheetViews>
  <sheetFormatPr defaultColWidth="9.109375" defaultRowHeight="13.2" x14ac:dyDescent="0.25"/>
  <cols>
    <col min="2" max="2" width="6.44140625" customWidth="1"/>
    <col min="3" max="3" width="10" style="99" customWidth="1"/>
    <col min="4" max="4" width="2.5546875" style="68" customWidth="1"/>
    <col min="5" max="5" width="9.44140625" style="86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B1" s="149" t="s">
        <v>476</v>
      </c>
      <c r="C1" s="149"/>
      <c r="D1" s="149"/>
      <c r="E1" s="149"/>
      <c r="F1" s="149"/>
      <c r="G1" s="149"/>
      <c r="H1" s="149"/>
      <c r="I1" s="149"/>
      <c r="J1" s="149"/>
    </row>
    <row r="2" spans="1:10" ht="9.75" customHeight="1" x14ac:dyDescent="0.3">
      <c r="B2" s="10"/>
      <c r="C2" s="91"/>
      <c r="D2" s="60"/>
      <c r="E2" s="83"/>
      <c r="F2" s="100"/>
      <c r="G2" s="91"/>
      <c r="H2" s="10"/>
      <c r="I2" s="83"/>
    </row>
    <row r="3" spans="1:10" ht="36.75" customHeight="1" thickBot="1" x14ac:dyDescent="0.35">
      <c r="B3" s="25"/>
      <c r="C3" s="98"/>
      <c r="D3" s="64"/>
      <c r="E3" s="85"/>
      <c r="F3" s="27"/>
      <c r="G3" s="150" t="s">
        <v>503</v>
      </c>
      <c r="H3" s="150"/>
      <c r="I3" s="150"/>
    </row>
    <row r="4" spans="1:10" ht="63" thickBot="1" x14ac:dyDescent="0.35">
      <c r="A4" s="28" t="s">
        <v>1</v>
      </c>
      <c r="B4" s="29" t="s">
        <v>2</v>
      </c>
      <c r="C4" s="107" t="s">
        <v>3</v>
      </c>
      <c r="D4" s="65"/>
      <c r="E4" s="90" t="s">
        <v>4</v>
      </c>
      <c r="F4" s="101" t="s">
        <v>152</v>
      </c>
      <c r="G4" s="92" t="s">
        <v>164</v>
      </c>
      <c r="H4" s="32" t="s">
        <v>162</v>
      </c>
      <c r="I4" s="84" t="s">
        <v>250</v>
      </c>
    </row>
    <row r="5" spans="1:10" ht="13.8" x14ac:dyDescent="0.25">
      <c r="A5" s="3" t="s">
        <v>474</v>
      </c>
      <c r="B5" s="33">
        <v>6</v>
      </c>
      <c r="C5" s="97">
        <v>42715</v>
      </c>
      <c r="D5" s="63" t="s">
        <v>6</v>
      </c>
      <c r="E5" s="66">
        <f>+C5+13</f>
        <v>42728</v>
      </c>
      <c r="F5" s="111">
        <f>6+E5</f>
        <v>42734</v>
      </c>
      <c r="G5" s="111">
        <f>+E5+4</f>
        <v>42732</v>
      </c>
      <c r="H5" s="112"/>
      <c r="I5" s="113">
        <f>+G5+2</f>
        <v>42734</v>
      </c>
      <c r="J5" s="50"/>
    </row>
    <row r="6" spans="1:10" ht="13.8" x14ac:dyDescent="0.25">
      <c r="A6" s="143" t="s">
        <v>475</v>
      </c>
      <c r="B6" s="43" t="s">
        <v>35</v>
      </c>
      <c r="C6" s="108">
        <f>+E5+1</f>
        <v>42729</v>
      </c>
      <c r="D6" s="62" t="s">
        <v>6</v>
      </c>
      <c r="E6" s="70">
        <f t="shared" ref="E6:E32" si="0">+C6+13</f>
        <v>42742</v>
      </c>
      <c r="F6" s="114">
        <f>6+E6</f>
        <v>42748</v>
      </c>
      <c r="G6" s="114">
        <f t="shared" ref="G6:G32" si="1">+E6+4</f>
        <v>42746</v>
      </c>
      <c r="H6" s="115"/>
      <c r="I6" s="116">
        <f t="shared" ref="I6:I32" si="2">2+G6</f>
        <v>42748</v>
      </c>
    </row>
    <row r="7" spans="1:10" ht="13.8" x14ac:dyDescent="0.25">
      <c r="A7" s="3" t="s">
        <v>477</v>
      </c>
      <c r="B7" s="33">
        <v>7</v>
      </c>
      <c r="C7" s="97">
        <f t="shared" ref="C7:C32" si="3">14+C6</f>
        <v>42743</v>
      </c>
      <c r="D7" s="63" t="s">
        <v>6</v>
      </c>
      <c r="E7" s="66">
        <f t="shared" si="0"/>
        <v>42756</v>
      </c>
      <c r="F7" s="111">
        <f t="shared" ref="F7:F32" si="4">6+E7</f>
        <v>42762</v>
      </c>
      <c r="G7" s="111">
        <f t="shared" si="1"/>
        <v>42760</v>
      </c>
      <c r="H7" s="112"/>
      <c r="I7" s="113">
        <f t="shared" si="2"/>
        <v>42762</v>
      </c>
      <c r="J7" s="50"/>
    </row>
    <row r="8" spans="1:10" ht="13.8" x14ac:dyDescent="0.25">
      <c r="A8" s="143" t="s">
        <v>478</v>
      </c>
      <c r="B8" s="43" t="s">
        <v>38</v>
      </c>
      <c r="C8" s="108">
        <f t="shared" si="3"/>
        <v>42757</v>
      </c>
      <c r="D8" s="62" t="s">
        <v>6</v>
      </c>
      <c r="E8" s="70">
        <f t="shared" si="0"/>
        <v>42770</v>
      </c>
      <c r="F8" s="114">
        <f t="shared" si="4"/>
        <v>42776</v>
      </c>
      <c r="G8" s="114">
        <f t="shared" si="1"/>
        <v>42774</v>
      </c>
      <c r="H8" s="115"/>
      <c r="I8" s="116">
        <f t="shared" si="2"/>
        <v>42776</v>
      </c>
    </row>
    <row r="9" spans="1:10" s="109" customFormat="1" ht="13.8" x14ac:dyDescent="0.25">
      <c r="A9" s="3" t="s">
        <v>479</v>
      </c>
      <c r="B9" s="44" t="s">
        <v>84</v>
      </c>
      <c r="C9" s="97">
        <f t="shared" si="3"/>
        <v>42771</v>
      </c>
      <c r="D9" s="63" t="s">
        <v>6</v>
      </c>
      <c r="E9" s="66">
        <f t="shared" si="0"/>
        <v>42784</v>
      </c>
      <c r="F9" s="111">
        <f t="shared" si="4"/>
        <v>42790</v>
      </c>
      <c r="G9" s="111">
        <f t="shared" si="1"/>
        <v>42788</v>
      </c>
      <c r="H9" s="117"/>
      <c r="I9" s="113">
        <f t="shared" si="2"/>
        <v>42790</v>
      </c>
    </row>
    <row r="10" spans="1:10" ht="13.8" x14ac:dyDescent="0.25">
      <c r="A10" s="143" t="s">
        <v>480</v>
      </c>
      <c r="B10" s="43" t="s">
        <v>41</v>
      </c>
      <c r="C10" s="108">
        <f t="shared" si="3"/>
        <v>42785</v>
      </c>
      <c r="D10" s="62" t="s">
        <v>6</v>
      </c>
      <c r="E10" s="70">
        <f t="shared" si="0"/>
        <v>42798</v>
      </c>
      <c r="F10" s="114">
        <f t="shared" si="4"/>
        <v>42804</v>
      </c>
      <c r="G10" s="114">
        <f t="shared" si="1"/>
        <v>42802</v>
      </c>
      <c r="H10" s="118"/>
      <c r="I10" s="116">
        <f t="shared" si="2"/>
        <v>42804</v>
      </c>
      <c r="J10" s="50"/>
    </row>
    <row r="11" spans="1:10" ht="13.8" x14ac:dyDescent="0.25">
      <c r="A11" s="3" t="s">
        <v>481</v>
      </c>
      <c r="B11" s="44" t="s">
        <v>87</v>
      </c>
      <c r="C11" s="97">
        <f t="shared" si="3"/>
        <v>42799</v>
      </c>
      <c r="D11" s="63" t="s">
        <v>6</v>
      </c>
      <c r="E11" s="66">
        <f t="shared" si="0"/>
        <v>42812</v>
      </c>
      <c r="F11" s="111">
        <f t="shared" si="4"/>
        <v>42818</v>
      </c>
      <c r="G11" s="111">
        <f t="shared" si="1"/>
        <v>42816</v>
      </c>
      <c r="H11" s="117"/>
      <c r="I11" s="113">
        <f t="shared" si="2"/>
        <v>42818</v>
      </c>
    </row>
    <row r="12" spans="1:10" ht="13.8" x14ac:dyDescent="0.25">
      <c r="A12" s="143" t="s">
        <v>482</v>
      </c>
      <c r="B12" s="43" t="s">
        <v>44</v>
      </c>
      <c r="C12" s="108">
        <f t="shared" si="3"/>
        <v>42813</v>
      </c>
      <c r="D12" s="62" t="s">
        <v>6</v>
      </c>
      <c r="E12" s="70">
        <f t="shared" si="0"/>
        <v>42826</v>
      </c>
      <c r="F12" s="114">
        <f t="shared" si="4"/>
        <v>42832</v>
      </c>
      <c r="G12" s="114">
        <f t="shared" si="1"/>
        <v>42830</v>
      </c>
      <c r="H12" s="118" t="s">
        <v>122</v>
      </c>
      <c r="I12" s="116">
        <f t="shared" si="2"/>
        <v>42832</v>
      </c>
    </row>
    <row r="13" spans="1:10" ht="13.8" x14ac:dyDescent="0.25">
      <c r="A13" s="3" t="s">
        <v>483</v>
      </c>
      <c r="B13" s="44" t="s">
        <v>90</v>
      </c>
      <c r="C13" s="97">
        <f t="shared" si="3"/>
        <v>42827</v>
      </c>
      <c r="D13" s="63" t="s">
        <v>6</v>
      </c>
      <c r="E13" s="66">
        <f t="shared" si="0"/>
        <v>42840</v>
      </c>
      <c r="F13" s="111">
        <f t="shared" si="4"/>
        <v>42846</v>
      </c>
      <c r="G13" s="111">
        <f t="shared" si="1"/>
        <v>42844</v>
      </c>
      <c r="H13" s="117"/>
      <c r="I13" s="113">
        <f t="shared" si="2"/>
        <v>42846</v>
      </c>
      <c r="J13" s="50"/>
    </row>
    <row r="14" spans="1:10" ht="13.8" x14ac:dyDescent="0.25">
      <c r="A14" s="143" t="s">
        <v>484</v>
      </c>
      <c r="B14" s="43" t="s">
        <v>47</v>
      </c>
      <c r="C14" s="108">
        <f t="shared" si="3"/>
        <v>42841</v>
      </c>
      <c r="D14" s="62" t="s">
        <v>6</v>
      </c>
      <c r="E14" s="70">
        <f t="shared" si="0"/>
        <v>42854</v>
      </c>
      <c r="F14" s="114">
        <f t="shared" si="4"/>
        <v>42860</v>
      </c>
      <c r="G14" s="114">
        <f t="shared" si="1"/>
        <v>42858</v>
      </c>
      <c r="H14" s="119"/>
      <c r="I14" s="116">
        <f t="shared" si="2"/>
        <v>42860</v>
      </c>
      <c r="J14" s="50"/>
    </row>
    <row r="15" spans="1:10" ht="13.8" x14ac:dyDescent="0.25">
      <c r="A15" s="3" t="s">
        <v>485</v>
      </c>
      <c r="B15" s="44" t="s">
        <v>93</v>
      </c>
      <c r="C15" s="97">
        <f t="shared" si="3"/>
        <v>42855</v>
      </c>
      <c r="D15" s="63" t="s">
        <v>6</v>
      </c>
      <c r="E15" s="66">
        <f t="shared" si="0"/>
        <v>42868</v>
      </c>
      <c r="F15" s="111">
        <f>6+E15</f>
        <v>42874</v>
      </c>
      <c r="G15" s="111">
        <f t="shared" si="1"/>
        <v>42872</v>
      </c>
      <c r="H15" s="120"/>
      <c r="I15" s="113">
        <f t="shared" si="2"/>
        <v>42874</v>
      </c>
      <c r="J15" s="50"/>
    </row>
    <row r="16" spans="1:10" ht="13.8" x14ac:dyDescent="0.25">
      <c r="A16" s="143" t="s">
        <v>486</v>
      </c>
      <c r="B16" s="43" t="s">
        <v>93</v>
      </c>
      <c r="C16" s="108">
        <f t="shared" si="3"/>
        <v>42869</v>
      </c>
      <c r="D16" s="62" t="s">
        <v>6</v>
      </c>
      <c r="E16" s="70">
        <f t="shared" si="0"/>
        <v>42882</v>
      </c>
      <c r="F16" s="114">
        <f>6+E16</f>
        <v>42888</v>
      </c>
      <c r="G16" s="114">
        <f t="shared" si="1"/>
        <v>42886</v>
      </c>
      <c r="H16" s="118"/>
      <c r="I16" s="116">
        <f t="shared" si="2"/>
        <v>42888</v>
      </c>
      <c r="J16" s="50"/>
    </row>
    <row r="17" spans="1:10" ht="13.8" x14ac:dyDescent="0.25">
      <c r="A17" s="3" t="s">
        <v>487</v>
      </c>
      <c r="B17" s="45" t="s">
        <v>96</v>
      </c>
      <c r="C17" s="97">
        <f t="shared" si="3"/>
        <v>42883</v>
      </c>
      <c r="D17" s="63" t="s">
        <v>6</v>
      </c>
      <c r="E17" s="66">
        <f t="shared" si="0"/>
        <v>42896</v>
      </c>
      <c r="F17" s="111">
        <f t="shared" si="4"/>
        <v>42902</v>
      </c>
      <c r="G17" s="111">
        <f t="shared" si="1"/>
        <v>42900</v>
      </c>
      <c r="H17" s="117"/>
      <c r="I17" s="113">
        <f t="shared" si="2"/>
        <v>42902</v>
      </c>
    </row>
    <row r="18" spans="1:10" ht="13.8" x14ac:dyDescent="0.25">
      <c r="A18" s="144" t="s">
        <v>488</v>
      </c>
      <c r="B18" s="136" t="s">
        <v>98</v>
      </c>
      <c r="C18" s="137">
        <f t="shared" si="3"/>
        <v>42897</v>
      </c>
      <c r="D18" s="138" t="s">
        <v>6</v>
      </c>
      <c r="E18" s="139">
        <f t="shared" si="0"/>
        <v>42910</v>
      </c>
      <c r="F18" s="140">
        <f>6+E18</f>
        <v>42916</v>
      </c>
      <c r="G18" s="140">
        <f t="shared" si="1"/>
        <v>42914</v>
      </c>
      <c r="H18" s="141"/>
      <c r="I18" s="142">
        <f t="shared" si="2"/>
        <v>42916</v>
      </c>
      <c r="J18" s="50"/>
    </row>
    <row r="19" spans="1:10" ht="13.8" x14ac:dyDescent="0.25">
      <c r="A19" s="134" t="s">
        <v>489</v>
      </c>
      <c r="B19" s="44" t="s">
        <v>53</v>
      </c>
      <c r="C19" s="97">
        <f t="shared" si="3"/>
        <v>42911</v>
      </c>
      <c r="D19" s="63" t="s">
        <v>6</v>
      </c>
      <c r="E19" s="66">
        <f>+C19+13</f>
        <v>42924</v>
      </c>
      <c r="F19" s="111">
        <f t="shared" si="4"/>
        <v>42930</v>
      </c>
      <c r="G19" s="111">
        <f t="shared" si="1"/>
        <v>42928</v>
      </c>
      <c r="H19" s="117"/>
      <c r="I19" s="113">
        <f t="shared" si="2"/>
        <v>42930</v>
      </c>
    </row>
    <row r="20" spans="1:10" ht="13.8" x14ac:dyDescent="0.25">
      <c r="A20" s="145" t="s">
        <v>490</v>
      </c>
      <c r="B20" s="43" t="s">
        <v>101</v>
      </c>
      <c r="C20" s="108">
        <f>14+C19</f>
        <v>42925</v>
      </c>
      <c r="D20" s="62" t="s">
        <v>6</v>
      </c>
      <c r="E20" s="70">
        <f t="shared" si="0"/>
        <v>42938</v>
      </c>
      <c r="F20" s="114">
        <f t="shared" si="4"/>
        <v>42944</v>
      </c>
      <c r="G20" s="114">
        <f t="shared" si="1"/>
        <v>42942</v>
      </c>
      <c r="H20" s="118"/>
      <c r="I20" s="116">
        <f t="shared" si="2"/>
        <v>42944</v>
      </c>
    </row>
    <row r="21" spans="1:10" ht="13.8" x14ac:dyDescent="0.25">
      <c r="A21" s="134" t="s">
        <v>491</v>
      </c>
      <c r="B21" s="44" t="s">
        <v>56</v>
      </c>
      <c r="C21" s="97">
        <f t="shared" si="3"/>
        <v>42939</v>
      </c>
      <c r="D21" s="63" t="s">
        <v>6</v>
      </c>
      <c r="E21" s="66">
        <f t="shared" si="0"/>
        <v>42952</v>
      </c>
      <c r="F21" s="111">
        <f t="shared" si="4"/>
        <v>42958</v>
      </c>
      <c r="G21" s="111">
        <f t="shared" si="1"/>
        <v>42956</v>
      </c>
      <c r="H21" s="117"/>
      <c r="I21" s="113">
        <f t="shared" si="2"/>
        <v>42958</v>
      </c>
    </row>
    <row r="22" spans="1:10" ht="13.8" x14ac:dyDescent="0.25">
      <c r="A22" s="145" t="s">
        <v>492</v>
      </c>
      <c r="B22" s="43" t="s">
        <v>58</v>
      </c>
      <c r="C22" s="108">
        <f t="shared" si="3"/>
        <v>42953</v>
      </c>
      <c r="D22" s="62" t="s">
        <v>6</v>
      </c>
      <c r="E22" s="70">
        <f t="shared" si="0"/>
        <v>42966</v>
      </c>
      <c r="F22" s="114">
        <f t="shared" si="4"/>
        <v>42972</v>
      </c>
      <c r="G22" s="114">
        <f t="shared" si="1"/>
        <v>42970</v>
      </c>
      <c r="H22" s="118"/>
      <c r="I22" s="116">
        <f t="shared" si="2"/>
        <v>42972</v>
      </c>
    </row>
    <row r="23" spans="1:10" ht="13.8" x14ac:dyDescent="0.25">
      <c r="A23" s="134" t="s">
        <v>493</v>
      </c>
      <c r="B23" s="44" t="s">
        <v>60</v>
      </c>
      <c r="C23" s="97">
        <f t="shared" si="3"/>
        <v>42967</v>
      </c>
      <c r="D23" s="63" t="s">
        <v>6</v>
      </c>
      <c r="E23" s="66">
        <f t="shared" si="0"/>
        <v>42980</v>
      </c>
      <c r="F23" s="111">
        <f t="shared" si="4"/>
        <v>42986</v>
      </c>
      <c r="G23" s="111">
        <f t="shared" si="1"/>
        <v>42984</v>
      </c>
      <c r="H23" s="117"/>
      <c r="I23" s="113">
        <f t="shared" si="2"/>
        <v>42986</v>
      </c>
    </row>
    <row r="24" spans="1:10" ht="13.8" x14ac:dyDescent="0.25">
      <c r="A24" s="145" t="s">
        <v>494</v>
      </c>
      <c r="B24" s="43" t="s">
        <v>106</v>
      </c>
      <c r="C24" s="108">
        <f t="shared" si="3"/>
        <v>42981</v>
      </c>
      <c r="D24" s="62" t="s">
        <v>6</v>
      </c>
      <c r="E24" s="70">
        <f t="shared" si="0"/>
        <v>42994</v>
      </c>
      <c r="F24" s="114">
        <f t="shared" si="4"/>
        <v>43000</v>
      </c>
      <c r="G24" s="114">
        <f t="shared" si="1"/>
        <v>42998</v>
      </c>
      <c r="H24" s="118"/>
      <c r="I24" s="116">
        <f t="shared" si="2"/>
        <v>43000</v>
      </c>
    </row>
    <row r="25" spans="1:10" ht="13.8" x14ac:dyDescent="0.25">
      <c r="A25" s="134" t="s">
        <v>495</v>
      </c>
      <c r="B25" s="44" t="s">
        <v>63</v>
      </c>
      <c r="C25" s="97">
        <f t="shared" si="3"/>
        <v>42995</v>
      </c>
      <c r="D25" s="63" t="s">
        <v>6</v>
      </c>
      <c r="E25" s="66">
        <f t="shared" si="0"/>
        <v>43008</v>
      </c>
      <c r="F25" s="111">
        <f t="shared" si="4"/>
        <v>43014</v>
      </c>
      <c r="G25" s="111">
        <f t="shared" si="1"/>
        <v>43012</v>
      </c>
      <c r="H25" s="117"/>
      <c r="I25" s="113">
        <f t="shared" si="2"/>
        <v>43014</v>
      </c>
    </row>
    <row r="26" spans="1:10" ht="13.8" x14ac:dyDescent="0.25">
      <c r="A26" s="145" t="s">
        <v>496</v>
      </c>
      <c r="B26" s="43" t="s">
        <v>109</v>
      </c>
      <c r="C26" s="108">
        <f t="shared" si="3"/>
        <v>43009</v>
      </c>
      <c r="D26" s="62" t="s">
        <v>6</v>
      </c>
      <c r="E26" s="70">
        <f t="shared" si="0"/>
        <v>43022</v>
      </c>
      <c r="F26" s="114">
        <f t="shared" si="4"/>
        <v>43028</v>
      </c>
      <c r="G26" s="114">
        <f t="shared" si="1"/>
        <v>43026</v>
      </c>
      <c r="H26" s="118"/>
      <c r="I26" s="116">
        <f t="shared" si="2"/>
        <v>43028</v>
      </c>
    </row>
    <row r="27" spans="1:10" ht="13.8" x14ac:dyDescent="0.25">
      <c r="A27" s="134" t="s">
        <v>497</v>
      </c>
      <c r="B27" s="44" t="s">
        <v>109</v>
      </c>
      <c r="C27" s="97">
        <f t="shared" si="3"/>
        <v>43023</v>
      </c>
      <c r="D27" s="63" t="s">
        <v>6</v>
      </c>
      <c r="E27" s="66">
        <f t="shared" si="0"/>
        <v>43036</v>
      </c>
      <c r="F27" s="111">
        <f t="shared" si="4"/>
        <v>43042</v>
      </c>
      <c r="G27" s="111">
        <f t="shared" si="1"/>
        <v>43040</v>
      </c>
      <c r="H27" s="117"/>
      <c r="I27" s="113">
        <f t="shared" si="2"/>
        <v>43042</v>
      </c>
    </row>
    <row r="28" spans="1:10" ht="13.8" x14ac:dyDescent="0.25">
      <c r="A28" s="145" t="s">
        <v>498</v>
      </c>
      <c r="B28" s="43" t="s">
        <v>113</v>
      </c>
      <c r="C28" s="108">
        <f t="shared" si="3"/>
        <v>43037</v>
      </c>
      <c r="D28" s="62" t="s">
        <v>6</v>
      </c>
      <c r="E28" s="70">
        <f t="shared" si="0"/>
        <v>43050</v>
      </c>
      <c r="F28" s="114">
        <f t="shared" si="4"/>
        <v>43056</v>
      </c>
      <c r="G28" s="114">
        <f t="shared" si="1"/>
        <v>43054</v>
      </c>
      <c r="H28" s="118"/>
      <c r="I28" s="116">
        <f t="shared" si="2"/>
        <v>43056</v>
      </c>
    </row>
    <row r="29" spans="1:10" ht="13.8" x14ac:dyDescent="0.25">
      <c r="A29" s="134" t="s">
        <v>499</v>
      </c>
      <c r="B29" s="44" t="s">
        <v>113</v>
      </c>
      <c r="C29" s="97">
        <f t="shared" si="3"/>
        <v>43051</v>
      </c>
      <c r="D29" s="63" t="s">
        <v>6</v>
      </c>
      <c r="E29" s="66">
        <f t="shared" si="0"/>
        <v>43064</v>
      </c>
      <c r="F29" s="111">
        <f t="shared" si="4"/>
        <v>43070</v>
      </c>
      <c r="G29" s="111">
        <f t="shared" si="1"/>
        <v>43068</v>
      </c>
      <c r="H29" s="117"/>
      <c r="I29" s="113">
        <f t="shared" si="2"/>
        <v>43070</v>
      </c>
    </row>
    <row r="30" spans="1:10" ht="13.8" x14ac:dyDescent="0.25">
      <c r="A30" s="145" t="s">
        <v>500</v>
      </c>
      <c r="B30" s="43" t="s">
        <v>70</v>
      </c>
      <c r="C30" s="108">
        <f t="shared" si="3"/>
        <v>43065</v>
      </c>
      <c r="D30" s="62" t="s">
        <v>6</v>
      </c>
      <c r="E30" s="70">
        <f t="shared" si="0"/>
        <v>43078</v>
      </c>
      <c r="F30" s="114">
        <f t="shared" si="4"/>
        <v>43084</v>
      </c>
      <c r="G30" s="114">
        <f t="shared" si="1"/>
        <v>43082</v>
      </c>
      <c r="H30" s="118"/>
      <c r="I30" s="116">
        <f t="shared" si="2"/>
        <v>43084</v>
      </c>
    </row>
    <row r="31" spans="1:10" ht="13.8" x14ac:dyDescent="0.25">
      <c r="A31" s="134" t="s">
        <v>501</v>
      </c>
      <c r="B31" s="25" t="s">
        <v>116</v>
      </c>
      <c r="C31" s="97">
        <f t="shared" si="3"/>
        <v>43079</v>
      </c>
      <c r="D31" s="63" t="s">
        <v>6</v>
      </c>
      <c r="E31" s="66">
        <f t="shared" si="0"/>
        <v>43092</v>
      </c>
      <c r="F31" s="111">
        <f t="shared" si="4"/>
        <v>43098</v>
      </c>
      <c r="G31" s="111">
        <f t="shared" si="1"/>
        <v>43096</v>
      </c>
      <c r="H31" s="117"/>
      <c r="I31" s="113">
        <f t="shared" si="2"/>
        <v>43098</v>
      </c>
    </row>
    <row r="32" spans="1:10" ht="13.8" x14ac:dyDescent="0.25">
      <c r="A32" s="145" t="s">
        <v>502</v>
      </c>
      <c r="B32" s="43" t="s">
        <v>35</v>
      </c>
      <c r="C32" s="108">
        <f t="shared" si="3"/>
        <v>43093</v>
      </c>
      <c r="D32" s="62" t="s">
        <v>6</v>
      </c>
      <c r="E32" s="70">
        <f t="shared" si="0"/>
        <v>43106</v>
      </c>
      <c r="F32" s="114">
        <f t="shared" si="4"/>
        <v>43112</v>
      </c>
      <c r="G32" s="114">
        <f t="shared" si="1"/>
        <v>43110</v>
      </c>
      <c r="H32" s="118"/>
      <c r="I32" s="116">
        <f t="shared" si="2"/>
        <v>43112</v>
      </c>
    </row>
    <row r="33" spans="1:9" ht="13.8" x14ac:dyDescent="0.25">
      <c r="B33" s="33"/>
      <c r="C33" s="97"/>
      <c r="D33" s="63"/>
      <c r="E33" s="66"/>
      <c r="F33" s="47"/>
      <c r="G33" s="97"/>
      <c r="H33" s="1"/>
      <c r="I33" s="85"/>
    </row>
    <row r="34" spans="1:9" ht="13.8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x14ac:dyDescent="0.25">
      <c r="A35" s="6" t="s">
        <v>161</v>
      </c>
      <c r="B35" s="25"/>
      <c r="C35" s="98"/>
      <c r="D35" s="64"/>
      <c r="E35" s="85"/>
      <c r="F35" s="27"/>
      <c r="G35" s="97"/>
      <c r="H35" s="2"/>
      <c r="I35" s="85"/>
    </row>
    <row r="36" spans="1:9" x14ac:dyDescent="0.25">
      <c r="C36" s="102"/>
      <c r="D36"/>
      <c r="E36" s="125"/>
      <c r="F36"/>
      <c r="G36"/>
      <c r="I36"/>
    </row>
    <row r="37" spans="1:9" ht="13.8" x14ac:dyDescent="0.25">
      <c r="A37" s="6" t="s">
        <v>163</v>
      </c>
      <c r="B37" s="25"/>
      <c r="C37" s="98"/>
      <c r="D37" s="64"/>
      <c r="E37" s="85"/>
      <c r="F37" s="27"/>
      <c r="G37" s="97"/>
      <c r="H37" s="2"/>
      <c r="I37" s="85"/>
    </row>
    <row r="38" spans="1:9" ht="13.8" x14ac:dyDescent="0.25">
      <c r="A38" s="106" t="s">
        <v>160</v>
      </c>
      <c r="B38" s="24" t="s">
        <v>158</v>
      </c>
    </row>
    <row r="39" spans="1:9" ht="13.8" x14ac:dyDescent="0.25">
      <c r="B39" s="45"/>
      <c r="C39" s="98"/>
      <c r="D39" s="63"/>
      <c r="E39" s="66"/>
      <c r="F39" s="27"/>
      <c r="G39" s="98"/>
      <c r="H39" s="24"/>
      <c r="I39" s="85"/>
    </row>
  </sheetData>
  <mergeCells count="3">
    <mergeCell ref="B1:J1"/>
    <mergeCell ref="G3:I3"/>
    <mergeCell ref="A34:I34"/>
  </mergeCells>
  <printOptions gridLines="1"/>
  <pageMargins left="0.7" right="0.7" top="0.75" bottom="0.75" header="0.3" footer="0.3"/>
  <pageSetup scale="9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9"/>
  <sheetViews>
    <sheetView workbookViewId="0">
      <selection activeCell="F32" sqref="F32"/>
    </sheetView>
  </sheetViews>
  <sheetFormatPr defaultColWidth="9.109375" defaultRowHeight="13.2" x14ac:dyDescent="0.25"/>
  <cols>
    <col min="2" max="2" width="6.44140625" customWidth="1"/>
    <col min="3" max="3" width="10" style="99" customWidth="1"/>
    <col min="4" max="4" width="2.5546875" style="68" customWidth="1"/>
    <col min="5" max="5" width="9.44140625" style="86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B1" s="149" t="s">
        <v>448</v>
      </c>
      <c r="C1" s="149"/>
      <c r="D1" s="149"/>
      <c r="E1" s="149"/>
      <c r="F1" s="149"/>
      <c r="G1" s="149"/>
      <c r="H1" s="149"/>
      <c r="I1" s="149"/>
      <c r="J1" s="149"/>
    </row>
    <row r="2" spans="1:10" ht="9.75" customHeight="1" x14ac:dyDescent="0.3">
      <c r="B2" s="10"/>
      <c r="C2" s="91"/>
      <c r="D2" s="60"/>
      <c r="E2" s="83"/>
      <c r="F2" s="100"/>
      <c r="G2" s="91"/>
      <c r="H2" s="10"/>
      <c r="I2" s="83"/>
    </row>
    <row r="3" spans="1:10" ht="36.75" customHeight="1" thickBot="1" x14ac:dyDescent="0.35">
      <c r="B3" s="25"/>
      <c r="C3" s="98"/>
      <c r="D3" s="64"/>
      <c r="E3" s="85"/>
      <c r="F3" s="27"/>
      <c r="G3" s="150" t="s">
        <v>449</v>
      </c>
      <c r="H3" s="150"/>
      <c r="I3" s="150"/>
    </row>
    <row r="4" spans="1:10" ht="63" thickBot="1" x14ac:dyDescent="0.35">
      <c r="A4" s="28" t="s">
        <v>1</v>
      </c>
      <c r="B4" s="29" t="s">
        <v>2</v>
      </c>
      <c r="C4" s="107" t="s">
        <v>3</v>
      </c>
      <c r="D4" s="65"/>
      <c r="E4" s="90" t="s">
        <v>4</v>
      </c>
      <c r="F4" s="101" t="s">
        <v>152</v>
      </c>
      <c r="G4" s="92" t="s">
        <v>164</v>
      </c>
      <c r="H4" s="32" t="s">
        <v>162</v>
      </c>
      <c r="I4" s="84" t="s">
        <v>250</v>
      </c>
    </row>
    <row r="5" spans="1:10" ht="13.8" x14ac:dyDescent="0.25">
      <c r="A5" s="3" t="s">
        <v>445</v>
      </c>
      <c r="B5" s="33">
        <v>6</v>
      </c>
      <c r="C5" s="97">
        <v>42351</v>
      </c>
      <c r="D5" s="63" t="s">
        <v>6</v>
      </c>
      <c r="E5" s="66">
        <f t="shared" ref="E5:E32" si="0">+C5+13</f>
        <v>42364</v>
      </c>
      <c r="F5" s="111">
        <f>5+E5</f>
        <v>42369</v>
      </c>
      <c r="G5" s="111">
        <f>+E5+3</f>
        <v>42367</v>
      </c>
      <c r="H5" s="112"/>
      <c r="I5" s="113">
        <f>+G5+2</f>
        <v>42369</v>
      </c>
      <c r="J5" s="50"/>
    </row>
    <row r="6" spans="1:10" ht="13.8" x14ac:dyDescent="0.25">
      <c r="A6" s="13" t="s">
        <v>446</v>
      </c>
      <c r="B6" s="43" t="s">
        <v>35</v>
      </c>
      <c r="C6" s="108">
        <f>+E5+1</f>
        <v>42365</v>
      </c>
      <c r="D6" s="62" t="s">
        <v>6</v>
      </c>
      <c r="E6" s="70">
        <f t="shared" si="0"/>
        <v>42378</v>
      </c>
      <c r="F6" s="114">
        <f>6+E6</f>
        <v>42384</v>
      </c>
      <c r="G6" s="114">
        <f t="shared" ref="G6:G32" si="1">+E6+4</f>
        <v>42382</v>
      </c>
      <c r="H6" s="115"/>
      <c r="I6" s="116">
        <f t="shared" ref="I6:I32" si="2">2+G6</f>
        <v>42384</v>
      </c>
    </row>
    <row r="7" spans="1:10" ht="13.8" x14ac:dyDescent="0.25">
      <c r="A7" s="3" t="s">
        <v>450</v>
      </c>
      <c r="B7" s="33">
        <v>7</v>
      </c>
      <c r="C7" s="97">
        <f t="shared" ref="C7:C32" si="3">14+C6</f>
        <v>42379</v>
      </c>
      <c r="D7" s="63" t="s">
        <v>6</v>
      </c>
      <c r="E7" s="66">
        <f t="shared" si="0"/>
        <v>42392</v>
      </c>
      <c r="F7" s="111">
        <f t="shared" ref="F7:F32" si="4">6+E7</f>
        <v>42398</v>
      </c>
      <c r="G7" s="111">
        <f t="shared" si="1"/>
        <v>42396</v>
      </c>
      <c r="H7" s="112"/>
      <c r="I7" s="113">
        <f t="shared" si="2"/>
        <v>42398</v>
      </c>
      <c r="J7" s="50"/>
    </row>
    <row r="8" spans="1:10" ht="13.8" x14ac:dyDescent="0.25">
      <c r="A8" s="13" t="s">
        <v>451</v>
      </c>
      <c r="B8" s="43" t="s">
        <v>38</v>
      </c>
      <c r="C8" s="108">
        <f t="shared" si="3"/>
        <v>42393</v>
      </c>
      <c r="D8" s="62" t="s">
        <v>6</v>
      </c>
      <c r="E8" s="70">
        <f t="shared" si="0"/>
        <v>42406</v>
      </c>
      <c r="F8" s="114">
        <f t="shared" si="4"/>
        <v>42412</v>
      </c>
      <c r="G8" s="114">
        <f t="shared" si="1"/>
        <v>42410</v>
      </c>
      <c r="H8" s="115"/>
      <c r="I8" s="116">
        <f t="shared" si="2"/>
        <v>42412</v>
      </c>
    </row>
    <row r="9" spans="1:10" s="109" customFormat="1" ht="13.8" x14ac:dyDescent="0.25">
      <c r="A9" s="3" t="s">
        <v>452</v>
      </c>
      <c r="B9" s="44" t="s">
        <v>84</v>
      </c>
      <c r="C9" s="97">
        <f t="shared" si="3"/>
        <v>42407</v>
      </c>
      <c r="D9" s="63" t="s">
        <v>6</v>
      </c>
      <c r="E9" s="66">
        <f t="shared" si="0"/>
        <v>42420</v>
      </c>
      <c r="F9" s="111">
        <f t="shared" si="4"/>
        <v>42426</v>
      </c>
      <c r="G9" s="111">
        <f t="shared" si="1"/>
        <v>42424</v>
      </c>
      <c r="H9" s="117"/>
      <c r="I9" s="113">
        <f t="shared" si="2"/>
        <v>42426</v>
      </c>
    </row>
    <row r="10" spans="1:10" ht="13.8" x14ac:dyDescent="0.25">
      <c r="A10" s="13" t="s">
        <v>453</v>
      </c>
      <c r="B10" s="43" t="s">
        <v>41</v>
      </c>
      <c r="C10" s="108">
        <f t="shared" si="3"/>
        <v>42421</v>
      </c>
      <c r="D10" s="62" t="s">
        <v>6</v>
      </c>
      <c r="E10" s="70">
        <f t="shared" si="0"/>
        <v>42434</v>
      </c>
      <c r="F10" s="114">
        <f t="shared" si="4"/>
        <v>42440</v>
      </c>
      <c r="G10" s="114">
        <f t="shared" si="1"/>
        <v>42438</v>
      </c>
      <c r="H10" s="118"/>
      <c r="I10" s="116">
        <f t="shared" si="2"/>
        <v>42440</v>
      </c>
      <c r="J10" s="50"/>
    </row>
    <row r="11" spans="1:10" ht="13.8" x14ac:dyDescent="0.25">
      <c r="A11" s="3" t="s">
        <v>454</v>
      </c>
      <c r="B11" s="44" t="s">
        <v>87</v>
      </c>
      <c r="C11" s="97">
        <f t="shared" si="3"/>
        <v>42435</v>
      </c>
      <c r="D11" s="63" t="s">
        <v>6</v>
      </c>
      <c r="E11" s="66">
        <f t="shared" si="0"/>
        <v>42448</v>
      </c>
      <c r="F11" s="111">
        <f t="shared" si="4"/>
        <v>42454</v>
      </c>
      <c r="G11" s="111">
        <f t="shared" si="1"/>
        <v>42452</v>
      </c>
      <c r="H11" s="117"/>
      <c r="I11" s="113">
        <f t="shared" si="2"/>
        <v>42454</v>
      </c>
    </row>
    <row r="12" spans="1:10" ht="13.8" x14ac:dyDescent="0.25">
      <c r="A12" s="13" t="s">
        <v>455</v>
      </c>
      <c r="B12" s="43" t="s">
        <v>44</v>
      </c>
      <c r="C12" s="108">
        <f t="shared" si="3"/>
        <v>42449</v>
      </c>
      <c r="D12" s="62" t="s">
        <v>6</v>
      </c>
      <c r="E12" s="70">
        <f t="shared" si="0"/>
        <v>42462</v>
      </c>
      <c r="F12" s="114">
        <f t="shared" si="4"/>
        <v>42468</v>
      </c>
      <c r="G12" s="114">
        <f t="shared" si="1"/>
        <v>42466</v>
      </c>
      <c r="H12" s="118" t="s">
        <v>122</v>
      </c>
      <c r="I12" s="116">
        <f t="shared" si="2"/>
        <v>42468</v>
      </c>
    </row>
    <row r="13" spans="1:10" ht="13.8" x14ac:dyDescent="0.25">
      <c r="A13" s="3" t="s">
        <v>456</v>
      </c>
      <c r="B13" s="44" t="s">
        <v>90</v>
      </c>
      <c r="C13" s="97">
        <f t="shared" si="3"/>
        <v>42463</v>
      </c>
      <c r="D13" s="63" t="s">
        <v>6</v>
      </c>
      <c r="E13" s="66">
        <f t="shared" si="0"/>
        <v>42476</v>
      </c>
      <c r="F13" s="111">
        <f t="shared" si="4"/>
        <v>42482</v>
      </c>
      <c r="G13" s="111">
        <f t="shared" si="1"/>
        <v>42480</v>
      </c>
      <c r="H13" s="117"/>
      <c r="I13" s="113">
        <f t="shared" si="2"/>
        <v>42482</v>
      </c>
      <c r="J13" s="50"/>
    </row>
    <row r="14" spans="1:10" ht="13.8" x14ac:dyDescent="0.25">
      <c r="A14" s="13" t="s">
        <v>457</v>
      </c>
      <c r="B14" s="43" t="s">
        <v>47</v>
      </c>
      <c r="C14" s="108">
        <f t="shared" si="3"/>
        <v>42477</v>
      </c>
      <c r="D14" s="62" t="s">
        <v>6</v>
      </c>
      <c r="E14" s="70">
        <f t="shared" si="0"/>
        <v>42490</v>
      </c>
      <c r="F14" s="114">
        <f t="shared" si="4"/>
        <v>42496</v>
      </c>
      <c r="G14" s="114">
        <f t="shared" si="1"/>
        <v>42494</v>
      </c>
      <c r="H14" s="119"/>
      <c r="I14" s="116">
        <f t="shared" si="2"/>
        <v>42496</v>
      </c>
      <c r="J14" s="50"/>
    </row>
    <row r="15" spans="1:10" ht="13.8" x14ac:dyDescent="0.25">
      <c r="A15" s="3" t="s">
        <v>458</v>
      </c>
      <c r="B15" s="44" t="s">
        <v>93</v>
      </c>
      <c r="C15" s="97">
        <f t="shared" si="3"/>
        <v>42491</v>
      </c>
      <c r="D15" s="63" t="s">
        <v>6</v>
      </c>
      <c r="E15" s="66">
        <f t="shared" si="0"/>
        <v>42504</v>
      </c>
      <c r="F15" s="111">
        <f>6+E15</f>
        <v>42510</v>
      </c>
      <c r="G15" s="111">
        <f t="shared" si="1"/>
        <v>42508</v>
      </c>
      <c r="H15" s="120"/>
      <c r="I15" s="113">
        <f t="shared" si="2"/>
        <v>42510</v>
      </c>
      <c r="J15" s="50"/>
    </row>
    <row r="16" spans="1:10" ht="13.8" x14ac:dyDescent="0.25">
      <c r="A16" s="13" t="s">
        <v>459</v>
      </c>
      <c r="B16" s="43" t="s">
        <v>93</v>
      </c>
      <c r="C16" s="108">
        <f t="shared" si="3"/>
        <v>42505</v>
      </c>
      <c r="D16" s="62" t="s">
        <v>6</v>
      </c>
      <c r="E16" s="70">
        <f t="shared" si="0"/>
        <v>42518</v>
      </c>
      <c r="F16" s="114">
        <f>6+E16</f>
        <v>42524</v>
      </c>
      <c r="G16" s="114">
        <f t="shared" si="1"/>
        <v>42522</v>
      </c>
      <c r="H16" s="118"/>
      <c r="I16" s="116">
        <f t="shared" si="2"/>
        <v>42524</v>
      </c>
      <c r="J16" s="50"/>
    </row>
    <row r="17" spans="1:10" ht="13.8" x14ac:dyDescent="0.25">
      <c r="A17" s="3" t="s">
        <v>460</v>
      </c>
      <c r="B17" s="45" t="s">
        <v>96</v>
      </c>
      <c r="C17" s="97">
        <f t="shared" si="3"/>
        <v>42519</v>
      </c>
      <c r="D17" s="63" t="s">
        <v>6</v>
      </c>
      <c r="E17" s="66">
        <f t="shared" si="0"/>
        <v>42532</v>
      </c>
      <c r="F17" s="111">
        <f t="shared" si="4"/>
        <v>42538</v>
      </c>
      <c r="G17" s="111">
        <f t="shared" si="1"/>
        <v>42536</v>
      </c>
      <c r="H17" s="117"/>
      <c r="I17" s="113">
        <f t="shared" si="2"/>
        <v>42538</v>
      </c>
    </row>
    <row r="18" spans="1:10" ht="13.8" x14ac:dyDescent="0.25">
      <c r="A18" s="135" t="s">
        <v>461</v>
      </c>
      <c r="B18" s="136" t="s">
        <v>98</v>
      </c>
      <c r="C18" s="137">
        <f t="shared" si="3"/>
        <v>42533</v>
      </c>
      <c r="D18" s="138" t="s">
        <v>6</v>
      </c>
      <c r="E18" s="139">
        <f t="shared" si="0"/>
        <v>42546</v>
      </c>
      <c r="F18" s="140">
        <f>6+E18</f>
        <v>42552</v>
      </c>
      <c r="G18" s="140">
        <f t="shared" si="1"/>
        <v>42550</v>
      </c>
      <c r="H18" s="141"/>
      <c r="I18" s="142">
        <f t="shared" si="2"/>
        <v>42552</v>
      </c>
      <c r="J18" s="50"/>
    </row>
    <row r="19" spans="1:10" ht="13.8" x14ac:dyDescent="0.25">
      <c r="A19" s="134" t="s">
        <v>462</v>
      </c>
      <c r="B19" s="44" t="s">
        <v>53</v>
      </c>
      <c r="C19" s="97">
        <f t="shared" si="3"/>
        <v>42547</v>
      </c>
      <c r="D19" s="63" t="s">
        <v>6</v>
      </c>
      <c r="E19" s="66">
        <f>+C19+13</f>
        <v>42560</v>
      </c>
      <c r="F19" s="111">
        <f t="shared" si="4"/>
        <v>42566</v>
      </c>
      <c r="G19" s="111">
        <f t="shared" si="1"/>
        <v>42564</v>
      </c>
      <c r="H19" s="117"/>
      <c r="I19" s="113">
        <f t="shared" si="2"/>
        <v>42566</v>
      </c>
    </row>
    <row r="20" spans="1:10" ht="13.8" x14ac:dyDescent="0.25">
      <c r="A20" s="110" t="s">
        <v>463</v>
      </c>
      <c r="B20" s="43" t="s">
        <v>101</v>
      </c>
      <c r="C20" s="108">
        <f>14+C19</f>
        <v>42561</v>
      </c>
      <c r="D20" s="62" t="s">
        <v>6</v>
      </c>
      <c r="E20" s="70">
        <f t="shared" si="0"/>
        <v>42574</v>
      </c>
      <c r="F20" s="114">
        <f t="shared" si="4"/>
        <v>42580</v>
      </c>
      <c r="G20" s="114">
        <f t="shared" si="1"/>
        <v>42578</v>
      </c>
      <c r="H20" s="118"/>
      <c r="I20" s="116">
        <f t="shared" si="2"/>
        <v>42580</v>
      </c>
    </row>
    <row r="21" spans="1:10" ht="13.8" x14ac:dyDescent="0.25">
      <c r="A21" s="46" t="s">
        <v>464</v>
      </c>
      <c r="B21" s="44" t="s">
        <v>56</v>
      </c>
      <c r="C21" s="97">
        <f t="shared" si="3"/>
        <v>42575</v>
      </c>
      <c r="D21" s="63" t="s">
        <v>6</v>
      </c>
      <c r="E21" s="66">
        <f t="shared" si="0"/>
        <v>42588</v>
      </c>
      <c r="F21" s="111">
        <f t="shared" si="4"/>
        <v>42594</v>
      </c>
      <c r="G21" s="111">
        <f t="shared" si="1"/>
        <v>42592</v>
      </c>
      <c r="H21" s="117"/>
      <c r="I21" s="113">
        <f t="shared" si="2"/>
        <v>42594</v>
      </c>
    </row>
    <row r="22" spans="1:10" ht="13.8" x14ac:dyDescent="0.25">
      <c r="A22" s="110" t="s">
        <v>465</v>
      </c>
      <c r="B22" s="43" t="s">
        <v>58</v>
      </c>
      <c r="C22" s="108">
        <f t="shared" si="3"/>
        <v>42589</v>
      </c>
      <c r="D22" s="62" t="s">
        <v>6</v>
      </c>
      <c r="E22" s="70">
        <f t="shared" si="0"/>
        <v>42602</v>
      </c>
      <c r="F22" s="114">
        <f t="shared" si="4"/>
        <v>42608</v>
      </c>
      <c r="G22" s="114">
        <f t="shared" si="1"/>
        <v>42606</v>
      </c>
      <c r="H22" s="118"/>
      <c r="I22" s="116">
        <f t="shared" si="2"/>
        <v>42608</v>
      </c>
    </row>
    <row r="23" spans="1:10" ht="13.8" x14ac:dyDescent="0.25">
      <c r="A23" s="46" t="s">
        <v>466</v>
      </c>
      <c r="B23" s="44" t="s">
        <v>60</v>
      </c>
      <c r="C23" s="97">
        <f t="shared" si="3"/>
        <v>42603</v>
      </c>
      <c r="D23" s="63" t="s">
        <v>6</v>
      </c>
      <c r="E23" s="66">
        <f t="shared" si="0"/>
        <v>42616</v>
      </c>
      <c r="F23" s="111">
        <f t="shared" si="4"/>
        <v>42622</v>
      </c>
      <c r="G23" s="111">
        <f t="shared" si="1"/>
        <v>42620</v>
      </c>
      <c r="H23" s="117"/>
      <c r="I23" s="113">
        <f t="shared" si="2"/>
        <v>42622</v>
      </c>
    </row>
    <row r="24" spans="1:10" ht="13.8" x14ac:dyDescent="0.25">
      <c r="A24" s="110" t="s">
        <v>467</v>
      </c>
      <c r="B24" s="43" t="s">
        <v>106</v>
      </c>
      <c r="C24" s="108">
        <f t="shared" si="3"/>
        <v>42617</v>
      </c>
      <c r="D24" s="62" t="s">
        <v>6</v>
      </c>
      <c r="E24" s="70">
        <f t="shared" si="0"/>
        <v>42630</v>
      </c>
      <c r="F24" s="114">
        <f t="shared" si="4"/>
        <v>42636</v>
      </c>
      <c r="G24" s="114">
        <f t="shared" si="1"/>
        <v>42634</v>
      </c>
      <c r="H24" s="118"/>
      <c r="I24" s="116">
        <f t="shared" si="2"/>
        <v>42636</v>
      </c>
    </row>
    <row r="25" spans="1:10" ht="13.8" x14ac:dyDescent="0.25">
      <c r="A25" s="46" t="s">
        <v>468</v>
      </c>
      <c r="B25" s="44" t="s">
        <v>63</v>
      </c>
      <c r="C25" s="97">
        <f t="shared" si="3"/>
        <v>42631</v>
      </c>
      <c r="D25" s="63" t="s">
        <v>6</v>
      </c>
      <c r="E25" s="66">
        <f t="shared" si="0"/>
        <v>42644</v>
      </c>
      <c r="F25" s="111">
        <f t="shared" si="4"/>
        <v>42650</v>
      </c>
      <c r="G25" s="111">
        <f t="shared" si="1"/>
        <v>42648</v>
      </c>
      <c r="H25" s="117"/>
      <c r="I25" s="113">
        <f t="shared" si="2"/>
        <v>42650</v>
      </c>
    </row>
    <row r="26" spans="1:10" ht="13.8" x14ac:dyDescent="0.25">
      <c r="A26" s="110" t="s">
        <v>469</v>
      </c>
      <c r="B26" s="43" t="s">
        <v>109</v>
      </c>
      <c r="C26" s="108">
        <f t="shared" si="3"/>
        <v>42645</v>
      </c>
      <c r="D26" s="62" t="s">
        <v>6</v>
      </c>
      <c r="E26" s="70">
        <f t="shared" si="0"/>
        <v>42658</v>
      </c>
      <c r="F26" s="114">
        <f t="shared" si="4"/>
        <v>42664</v>
      </c>
      <c r="G26" s="114">
        <f t="shared" si="1"/>
        <v>42662</v>
      </c>
      <c r="H26" s="118"/>
      <c r="I26" s="116">
        <f t="shared" si="2"/>
        <v>42664</v>
      </c>
    </row>
    <row r="27" spans="1:10" ht="13.8" x14ac:dyDescent="0.25">
      <c r="A27" s="46" t="s">
        <v>470</v>
      </c>
      <c r="B27" s="44" t="s">
        <v>109</v>
      </c>
      <c r="C27" s="97">
        <f t="shared" si="3"/>
        <v>42659</v>
      </c>
      <c r="D27" s="63" t="s">
        <v>6</v>
      </c>
      <c r="E27" s="66">
        <f t="shared" si="0"/>
        <v>42672</v>
      </c>
      <c r="F27" s="111">
        <f t="shared" si="4"/>
        <v>42678</v>
      </c>
      <c r="G27" s="111">
        <f t="shared" si="1"/>
        <v>42676</v>
      </c>
      <c r="H27" s="117"/>
      <c r="I27" s="113">
        <f t="shared" si="2"/>
        <v>42678</v>
      </c>
    </row>
    <row r="28" spans="1:10" ht="13.8" x14ac:dyDescent="0.25">
      <c r="A28" s="110" t="s">
        <v>471</v>
      </c>
      <c r="B28" s="43" t="s">
        <v>113</v>
      </c>
      <c r="C28" s="108">
        <f t="shared" si="3"/>
        <v>42673</v>
      </c>
      <c r="D28" s="62" t="s">
        <v>6</v>
      </c>
      <c r="E28" s="70">
        <f t="shared" si="0"/>
        <v>42686</v>
      </c>
      <c r="F28" s="114">
        <f t="shared" si="4"/>
        <v>42692</v>
      </c>
      <c r="G28" s="114">
        <f t="shared" si="1"/>
        <v>42690</v>
      </c>
      <c r="H28" s="118"/>
      <c r="I28" s="116">
        <f t="shared" si="2"/>
        <v>42692</v>
      </c>
    </row>
    <row r="29" spans="1:10" ht="13.8" x14ac:dyDescent="0.25">
      <c r="A29" s="46" t="s">
        <v>472</v>
      </c>
      <c r="B29" s="44" t="s">
        <v>113</v>
      </c>
      <c r="C29" s="97">
        <f t="shared" si="3"/>
        <v>42687</v>
      </c>
      <c r="D29" s="63" t="s">
        <v>6</v>
      </c>
      <c r="E29" s="66">
        <f t="shared" si="0"/>
        <v>42700</v>
      </c>
      <c r="F29" s="111">
        <f t="shared" si="4"/>
        <v>42706</v>
      </c>
      <c r="G29" s="111">
        <f t="shared" si="1"/>
        <v>42704</v>
      </c>
      <c r="H29" s="117"/>
      <c r="I29" s="113">
        <f t="shared" si="2"/>
        <v>42706</v>
      </c>
    </row>
    <row r="30" spans="1:10" ht="13.8" x14ac:dyDescent="0.25">
      <c r="A30" s="110" t="s">
        <v>473</v>
      </c>
      <c r="B30" s="43" t="s">
        <v>70</v>
      </c>
      <c r="C30" s="108">
        <f t="shared" si="3"/>
        <v>42701</v>
      </c>
      <c r="D30" s="62" t="s">
        <v>6</v>
      </c>
      <c r="E30" s="70">
        <f t="shared" si="0"/>
        <v>42714</v>
      </c>
      <c r="F30" s="114">
        <f t="shared" si="4"/>
        <v>42720</v>
      </c>
      <c r="G30" s="114">
        <f t="shared" si="1"/>
        <v>42718</v>
      </c>
      <c r="H30" s="118"/>
      <c r="I30" s="116">
        <f t="shared" si="2"/>
        <v>42720</v>
      </c>
    </row>
    <row r="31" spans="1:10" ht="13.8" x14ac:dyDescent="0.25">
      <c r="A31" s="46" t="s">
        <v>474</v>
      </c>
      <c r="B31" s="25" t="s">
        <v>116</v>
      </c>
      <c r="C31" s="97">
        <f t="shared" si="3"/>
        <v>42715</v>
      </c>
      <c r="D31" s="63" t="s">
        <v>6</v>
      </c>
      <c r="E31" s="66">
        <f t="shared" si="0"/>
        <v>42728</v>
      </c>
      <c r="F31" s="111">
        <f t="shared" si="4"/>
        <v>42734</v>
      </c>
      <c r="G31" s="111">
        <f t="shared" si="1"/>
        <v>42732</v>
      </c>
      <c r="H31" s="117"/>
      <c r="I31" s="113">
        <f t="shared" si="2"/>
        <v>42734</v>
      </c>
    </row>
    <row r="32" spans="1:10" ht="13.8" x14ac:dyDescent="0.25">
      <c r="A32" s="110" t="s">
        <v>475</v>
      </c>
      <c r="B32" s="43" t="s">
        <v>35</v>
      </c>
      <c r="C32" s="108">
        <f t="shared" si="3"/>
        <v>42729</v>
      </c>
      <c r="D32" s="62" t="s">
        <v>6</v>
      </c>
      <c r="E32" s="70">
        <f t="shared" si="0"/>
        <v>42742</v>
      </c>
      <c r="F32" s="114">
        <f t="shared" si="4"/>
        <v>42748</v>
      </c>
      <c r="G32" s="114">
        <f t="shared" si="1"/>
        <v>42746</v>
      </c>
      <c r="H32" s="118"/>
      <c r="I32" s="116">
        <f t="shared" si="2"/>
        <v>42748</v>
      </c>
    </row>
    <row r="33" spans="1:9" ht="13.8" x14ac:dyDescent="0.25">
      <c r="B33" s="33"/>
      <c r="C33" s="97"/>
      <c r="D33" s="63"/>
      <c r="E33" s="66"/>
      <c r="F33" s="47"/>
      <c r="G33" s="97"/>
      <c r="H33" s="1"/>
      <c r="I33" s="85"/>
    </row>
    <row r="34" spans="1:9" ht="13.8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x14ac:dyDescent="0.25">
      <c r="A35" s="6" t="s">
        <v>161</v>
      </c>
      <c r="B35" s="25"/>
      <c r="C35" s="98"/>
      <c r="D35" s="64"/>
      <c r="E35" s="85"/>
      <c r="F35" s="27"/>
      <c r="G35" s="97"/>
      <c r="H35" s="2"/>
      <c r="I35" s="85"/>
    </row>
    <row r="36" spans="1:9" x14ac:dyDescent="0.25">
      <c r="C36" s="102"/>
      <c r="D36"/>
      <c r="E36" s="125"/>
      <c r="F36"/>
      <c r="G36"/>
      <c r="I36"/>
    </row>
    <row r="37" spans="1:9" ht="13.8" x14ac:dyDescent="0.25">
      <c r="A37" s="6" t="s">
        <v>163</v>
      </c>
      <c r="B37" s="25"/>
      <c r="C37" s="98"/>
      <c r="D37" s="64"/>
      <c r="E37" s="85"/>
      <c r="F37" s="27"/>
      <c r="G37" s="97"/>
      <c r="H37" s="2"/>
      <c r="I37" s="85"/>
    </row>
    <row r="38" spans="1:9" ht="13.8" x14ac:dyDescent="0.25">
      <c r="A38" s="106" t="s">
        <v>160</v>
      </c>
      <c r="B38" s="24" t="s">
        <v>158</v>
      </c>
    </row>
    <row r="39" spans="1:9" ht="13.8" x14ac:dyDescent="0.25">
      <c r="B39" s="45"/>
      <c r="C39" s="98"/>
      <c r="D39" s="63"/>
      <c r="E39" s="66"/>
      <c r="F39" s="27"/>
      <c r="G39" s="98"/>
      <c r="H39" s="24"/>
      <c r="I39" s="85"/>
    </row>
  </sheetData>
  <mergeCells count="3">
    <mergeCell ref="B1:J1"/>
    <mergeCell ref="G3:I3"/>
    <mergeCell ref="A34:I34"/>
  </mergeCells>
  <printOptions gridLines="1"/>
  <pageMargins left="0.7" right="0.7" top="0.75" bottom="0.75" header="0.3" footer="0.3"/>
  <pageSetup scale="9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9"/>
  <sheetViews>
    <sheetView workbookViewId="0">
      <selection activeCell="G31" sqref="G31"/>
    </sheetView>
  </sheetViews>
  <sheetFormatPr defaultColWidth="9.109375" defaultRowHeight="13.2" x14ac:dyDescent="0.25"/>
  <cols>
    <col min="2" max="2" width="6.44140625" customWidth="1"/>
    <col min="3" max="3" width="10" style="99" customWidth="1"/>
    <col min="4" max="4" width="2.5546875" style="68" customWidth="1"/>
    <col min="5" max="5" width="9.44140625" style="86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B1" s="149" t="s">
        <v>419</v>
      </c>
      <c r="C1" s="149"/>
      <c r="D1" s="149"/>
      <c r="E1" s="149"/>
      <c r="F1" s="149"/>
      <c r="G1" s="149"/>
      <c r="H1" s="149"/>
      <c r="I1" s="149"/>
      <c r="J1" s="149"/>
    </row>
    <row r="2" spans="1:10" ht="9.75" customHeight="1" x14ac:dyDescent="0.3">
      <c r="B2" s="10"/>
      <c r="C2" s="91"/>
      <c r="D2" s="60"/>
      <c r="E2" s="83"/>
      <c r="F2" s="100"/>
      <c r="G2" s="91"/>
      <c r="H2" s="10"/>
      <c r="I2" s="83"/>
    </row>
    <row r="3" spans="1:10" ht="36.75" customHeight="1" thickBot="1" x14ac:dyDescent="0.35">
      <c r="B3" s="25"/>
      <c r="C3" s="98"/>
      <c r="D3" s="64"/>
      <c r="E3" s="85"/>
      <c r="F3" s="27"/>
      <c r="G3" s="150" t="s">
        <v>447</v>
      </c>
      <c r="H3" s="150"/>
      <c r="I3" s="150"/>
    </row>
    <row r="4" spans="1:10" ht="63" thickBot="1" x14ac:dyDescent="0.35">
      <c r="A4" s="28" t="s">
        <v>1</v>
      </c>
      <c r="B4" s="29" t="s">
        <v>2</v>
      </c>
      <c r="C4" s="107" t="s">
        <v>3</v>
      </c>
      <c r="D4" s="65"/>
      <c r="E4" s="90" t="s">
        <v>4</v>
      </c>
      <c r="F4" s="101" t="s">
        <v>152</v>
      </c>
      <c r="G4" s="92" t="s">
        <v>164</v>
      </c>
      <c r="H4" s="32" t="s">
        <v>162</v>
      </c>
      <c r="I4" s="84" t="s">
        <v>250</v>
      </c>
    </row>
    <row r="5" spans="1:10" ht="13.8" x14ac:dyDescent="0.25">
      <c r="A5" s="3" t="s">
        <v>416</v>
      </c>
      <c r="B5" s="33">
        <v>6</v>
      </c>
      <c r="C5" s="97">
        <v>41987</v>
      </c>
      <c r="D5" s="63" t="s">
        <v>6</v>
      </c>
      <c r="E5" s="66">
        <f t="shared" ref="E5:E32" si="0">+C5+13</f>
        <v>42000</v>
      </c>
      <c r="F5" s="111">
        <f>6+E5</f>
        <v>42006</v>
      </c>
      <c r="G5" s="111">
        <f>+E5+6</f>
        <v>42006</v>
      </c>
      <c r="H5" s="112"/>
      <c r="I5" s="113">
        <f>4+G5</f>
        <v>42010</v>
      </c>
      <c r="J5" s="50"/>
    </row>
    <row r="6" spans="1:10" ht="13.8" x14ac:dyDescent="0.25">
      <c r="A6" s="13" t="s">
        <v>417</v>
      </c>
      <c r="B6" s="43" t="s">
        <v>35</v>
      </c>
      <c r="C6" s="108">
        <f>+E5+1</f>
        <v>42001</v>
      </c>
      <c r="D6" s="62" t="s">
        <v>6</v>
      </c>
      <c r="E6" s="70">
        <f t="shared" si="0"/>
        <v>42014</v>
      </c>
      <c r="F6" s="114">
        <f>6+E6</f>
        <v>42020</v>
      </c>
      <c r="G6" s="114">
        <f t="shared" ref="G6:G32" si="1">+E6+4</f>
        <v>42018</v>
      </c>
      <c r="H6" s="115"/>
      <c r="I6" s="116">
        <f t="shared" ref="I6:I32" si="2">2+G6</f>
        <v>42020</v>
      </c>
    </row>
    <row r="7" spans="1:10" ht="13.8" x14ac:dyDescent="0.25">
      <c r="A7" s="3" t="s">
        <v>421</v>
      </c>
      <c r="B7" s="33">
        <v>7</v>
      </c>
      <c r="C7" s="97">
        <f t="shared" ref="C7:C32" si="3">14+C6</f>
        <v>42015</v>
      </c>
      <c r="D7" s="63" t="s">
        <v>6</v>
      </c>
      <c r="E7" s="66">
        <f t="shared" si="0"/>
        <v>42028</v>
      </c>
      <c r="F7" s="111">
        <f t="shared" ref="F7:F32" si="4">6+E7</f>
        <v>42034</v>
      </c>
      <c r="G7" s="111">
        <f t="shared" si="1"/>
        <v>42032</v>
      </c>
      <c r="H7" s="112"/>
      <c r="I7" s="113">
        <f t="shared" si="2"/>
        <v>42034</v>
      </c>
      <c r="J7" s="50"/>
    </row>
    <row r="8" spans="1:10" ht="13.8" x14ac:dyDescent="0.25">
      <c r="A8" s="13" t="s">
        <v>422</v>
      </c>
      <c r="B8" s="43" t="s">
        <v>38</v>
      </c>
      <c r="C8" s="108">
        <f t="shared" si="3"/>
        <v>42029</v>
      </c>
      <c r="D8" s="62" t="s">
        <v>6</v>
      </c>
      <c r="E8" s="70">
        <f t="shared" si="0"/>
        <v>42042</v>
      </c>
      <c r="F8" s="114">
        <f t="shared" si="4"/>
        <v>42048</v>
      </c>
      <c r="G8" s="114">
        <f t="shared" si="1"/>
        <v>42046</v>
      </c>
      <c r="H8" s="115"/>
      <c r="I8" s="116">
        <f t="shared" si="2"/>
        <v>42048</v>
      </c>
    </row>
    <row r="9" spans="1:10" s="109" customFormat="1" ht="13.8" x14ac:dyDescent="0.25">
      <c r="A9" s="3" t="s">
        <v>423</v>
      </c>
      <c r="B9" s="44" t="s">
        <v>84</v>
      </c>
      <c r="C9" s="97">
        <f t="shared" si="3"/>
        <v>42043</v>
      </c>
      <c r="D9" s="63" t="s">
        <v>6</v>
      </c>
      <c r="E9" s="66">
        <f t="shared" si="0"/>
        <v>42056</v>
      </c>
      <c r="F9" s="111">
        <f t="shared" si="4"/>
        <v>42062</v>
      </c>
      <c r="G9" s="111">
        <f t="shared" si="1"/>
        <v>42060</v>
      </c>
      <c r="H9" s="117"/>
      <c r="I9" s="113">
        <f t="shared" si="2"/>
        <v>42062</v>
      </c>
    </row>
    <row r="10" spans="1:10" ht="13.8" x14ac:dyDescent="0.25">
      <c r="A10" s="13" t="s">
        <v>424</v>
      </c>
      <c r="B10" s="43" t="s">
        <v>41</v>
      </c>
      <c r="C10" s="108">
        <f t="shared" si="3"/>
        <v>42057</v>
      </c>
      <c r="D10" s="62" t="s">
        <v>6</v>
      </c>
      <c r="E10" s="70">
        <f t="shared" si="0"/>
        <v>42070</v>
      </c>
      <c r="F10" s="114">
        <f t="shared" si="4"/>
        <v>42076</v>
      </c>
      <c r="G10" s="114">
        <f t="shared" si="1"/>
        <v>42074</v>
      </c>
      <c r="H10" s="118"/>
      <c r="I10" s="116">
        <f t="shared" si="2"/>
        <v>42076</v>
      </c>
      <c r="J10" s="50"/>
    </row>
    <row r="11" spans="1:10" ht="13.8" x14ac:dyDescent="0.25">
      <c r="A11" s="3" t="s">
        <v>425</v>
      </c>
      <c r="B11" s="44" t="s">
        <v>87</v>
      </c>
      <c r="C11" s="97">
        <f t="shared" si="3"/>
        <v>42071</v>
      </c>
      <c r="D11" s="63" t="s">
        <v>6</v>
      </c>
      <c r="E11" s="66">
        <f t="shared" si="0"/>
        <v>42084</v>
      </c>
      <c r="F11" s="111">
        <f t="shared" si="4"/>
        <v>42090</v>
      </c>
      <c r="G11" s="111">
        <f t="shared" si="1"/>
        <v>42088</v>
      </c>
      <c r="H11" s="117"/>
      <c r="I11" s="113">
        <f t="shared" si="2"/>
        <v>42090</v>
      </c>
    </row>
    <row r="12" spans="1:10" ht="13.8" x14ac:dyDescent="0.25">
      <c r="A12" s="13" t="s">
        <v>426</v>
      </c>
      <c r="B12" s="43" t="s">
        <v>44</v>
      </c>
      <c r="C12" s="108">
        <f t="shared" si="3"/>
        <v>42085</v>
      </c>
      <c r="D12" s="62" t="s">
        <v>6</v>
      </c>
      <c r="E12" s="70">
        <f t="shared" si="0"/>
        <v>42098</v>
      </c>
      <c r="F12" s="114">
        <f t="shared" si="4"/>
        <v>42104</v>
      </c>
      <c r="G12" s="114">
        <f t="shared" si="1"/>
        <v>42102</v>
      </c>
      <c r="H12" s="118" t="s">
        <v>122</v>
      </c>
      <c r="I12" s="116">
        <f t="shared" si="2"/>
        <v>42104</v>
      </c>
    </row>
    <row r="13" spans="1:10" ht="13.8" x14ac:dyDescent="0.25">
      <c r="A13" s="3" t="s">
        <v>427</v>
      </c>
      <c r="B13" s="44" t="s">
        <v>90</v>
      </c>
      <c r="C13" s="97">
        <f t="shared" si="3"/>
        <v>42099</v>
      </c>
      <c r="D13" s="63" t="s">
        <v>6</v>
      </c>
      <c r="E13" s="66">
        <f t="shared" si="0"/>
        <v>42112</v>
      </c>
      <c r="F13" s="111">
        <f t="shared" si="4"/>
        <v>42118</v>
      </c>
      <c r="G13" s="111">
        <f t="shared" si="1"/>
        <v>42116</v>
      </c>
      <c r="H13" s="117"/>
      <c r="I13" s="113">
        <f t="shared" si="2"/>
        <v>42118</v>
      </c>
      <c r="J13" s="50"/>
    </row>
    <row r="14" spans="1:10" ht="13.8" x14ac:dyDescent="0.25">
      <c r="A14" s="13" t="s">
        <v>428</v>
      </c>
      <c r="B14" s="43" t="s">
        <v>47</v>
      </c>
      <c r="C14" s="108">
        <f t="shared" si="3"/>
        <v>42113</v>
      </c>
      <c r="D14" s="62" t="s">
        <v>6</v>
      </c>
      <c r="E14" s="70">
        <f t="shared" si="0"/>
        <v>42126</v>
      </c>
      <c r="F14" s="114">
        <f t="shared" si="4"/>
        <v>42132</v>
      </c>
      <c r="G14" s="114">
        <f t="shared" si="1"/>
        <v>42130</v>
      </c>
      <c r="H14" s="119"/>
      <c r="I14" s="116">
        <f t="shared" si="2"/>
        <v>42132</v>
      </c>
      <c r="J14" s="50"/>
    </row>
    <row r="15" spans="1:10" ht="13.8" x14ac:dyDescent="0.25">
      <c r="A15" s="3" t="s">
        <v>429</v>
      </c>
      <c r="B15" s="44" t="s">
        <v>93</v>
      </c>
      <c r="C15" s="97">
        <f t="shared" si="3"/>
        <v>42127</v>
      </c>
      <c r="D15" s="63" t="s">
        <v>6</v>
      </c>
      <c r="E15" s="66">
        <f t="shared" si="0"/>
        <v>42140</v>
      </c>
      <c r="F15" s="111">
        <f>5+E15</f>
        <v>42145</v>
      </c>
      <c r="G15" s="111">
        <f t="shared" si="1"/>
        <v>42144</v>
      </c>
      <c r="H15" s="120"/>
      <c r="I15" s="113">
        <f t="shared" si="2"/>
        <v>42146</v>
      </c>
      <c r="J15" s="50"/>
    </row>
    <row r="16" spans="1:10" ht="13.8" x14ac:dyDescent="0.25">
      <c r="A16" s="13" t="s">
        <v>430</v>
      </c>
      <c r="B16" s="43" t="s">
        <v>93</v>
      </c>
      <c r="C16" s="108">
        <f t="shared" si="3"/>
        <v>42141</v>
      </c>
      <c r="D16" s="62" t="s">
        <v>6</v>
      </c>
      <c r="E16" s="70">
        <f t="shared" si="0"/>
        <v>42154</v>
      </c>
      <c r="F16" s="114">
        <f>6+E16</f>
        <v>42160</v>
      </c>
      <c r="G16" s="114">
        <f t="shared" si="1"/>
        <v>42158</v>
      </c>
      <c r="H16" s="118"/>
      <c r="I16" s="116">
        <f t="shared" si="2"/>
        <v>42160</v>
      </c>
      <c r="J16" s="50"/>
    </row>
    <row r="17" spans="1:10" ht="13.8" x14ac:dyDescent="0.25">
      <c r="A17" s="3" t="s">
        <v>431</v>
      </c>
      <c r="B17" s="45" t="s">
        <v>96</v>
      </c>
      <c r="C17" s="97">
        <f t="shared" si="3"/>
        <v>42155</v>
      </c>
      <c r="D17" s="63" t="s">
        <v>6</v>
      </c>
      <c r="E17" s="66">
        <f t="shared" si="0"/>
        <v>42168</v>
      </c>
      <c r="F17" s="111">
        <f t="shared" si="4"/>
        <v>42174</v>
      </c>
      <c r="G17" s="111">
        <f t="shared" si="1"/>
        <v>42172</v>
      </c>
      <c r="H17" s="117"/>
      <c r="I17" s="113">
        <f t="shared" si="2"/>
        <v>42174</v>
      </c>
    </row>
    <row r="18" spans="1:10" ht="13.8" x14ac:dyDescent="0.25">
      <c r="A18" s="135" t="s">
        <v>432</v>
      </c>
      <c r="B18" s="136" t="s">
        <v>98</v>
      </c>
      <c r="C18" s="137">
        <f t="shared" si="3"/>
        <v>42169</v>
      </c>
      <c r="D18" s="138" t="s">
        <v>6</v>
      </c>
      <c r="E18" s="139">
        <f t="shared" si="0"/>
        <v>42182</v>
      </c>
      <c r="F18" s="140">
        <f>5+E18</f>
        <v>42187</v>
      </c>
      <c r="G18" s="140">
        <f t="shared" si="1"/>
        <v>42186</v>
      </c>
      <c r="H18" s="141"/>
      <c r="I18" s="142">
        <f t="shared" si="2"/>
        <v>42188</v>
      </c>
      <c r="J18" s="50"/>
    </row>
    <row r="19" spans="1:10" ht="13.8" x14ac:dyDescent="0.25">
      <c r="A19" s="134" t="s">
        <v>433</v>
      </c>
      <c r="B19" s="44" t="s">
        <v>53</v>
      </c>
      <c r="C19" s="97">
        <f t="shared" si="3"/>
        <v>42183</v>
      </c>
      <c r="D19" s="63" t="s">
        <v>6</v>
      </c>
      <c r="E19" s="66">
        <f>+C19+13</f>
        <v>42196</v>
      </c>
      <c r="F19" s="111">
        <f t="shared" si="4"/>
        <v>42202</v>
      </c>
      <c r="G19" s="111">
        <f t="shared" si="1"/>
        <v>42200</v>
      </c>
      <c r="H19" s="117"/>
      <c r="I19" s="113">
        <f t="shared" si="2"/>
        <v>42202</v>
      </c>
    </row>
    <row r="20" spans="1:10" ht="13.8" x14ac:dyDescent="0.25">
      <c r="A20" s="110" t="s">
        <v>434</v>
      </c>
      <c r="B20" s="43" t="s">
        <v>101</v>
      </c>
      <c r="C20" s="108">
        <f>14+C19</f>
        <v>42197</v>
      </c>
      <c r="D20" s="62" t="s">
        <v>6</v>
      </c>
      <c r="E20" s="70">
        <f t="shared" si="0"/>
        <v>42210</v>
      </c>
      <c r="F20" s="114">
        <f t="shared" si="4"/>
        <v>42216</v>
      </c>
      <c r="G20" s="114">
        <f t="shared" si="1"/>
        <v>42214</v>
      </c>
      <c r="H20" s="118"/>
      <c r="I20" s="116">
        <f t="shared" si="2"/>
        <v>42216</v>
      </c>
    </row>
    <row r="21" spans="1:10" ht="13.8" x14ac:dyDescent="0.25">
      <c r="A21" s="46" t="s">
        <v>435</v>
      </c>
      <c r="B21" s="44" t="s">
        <v>56</v>
      </c>
      <c r="C21" s="97">
        <f t="shared" si="3"/>
        <v>42211</v>
      </c>
      <c r="D21" s="63" t="s">
        <v>6</v>
      </c>
      <c r="E21" s="66">
        <f t="shared" si="0"/>
        <v>42224</v>
      </c>
      <c r="F21" s="111">
        <f t="shared" si="4"/>
        <v>42230</v>
      </c>
      <c r="G21" s="111">
        <f t="shared" si="1"/>
        <v>42228</v>
      </c>
      <c r="H21" s="117"/>
      <c r="I21" s="113">
        <f t="shared" si="2"/>
        <v>42230</v>
      </c>
    </row>
    <row r="22" spans="1:10" ht="13.8" x14ac:dyDescent="0.25">
      <c r="A22" s="110" t="s">
        <v>436</v>
      </c>
      <c r="B22" s="43" t="s">
        <v>58</v>
      </c>
      <c r="C22" s="108">
        <f t="shared" si="3"/>
        <v>42225</v>
      </c>
      <c r="D22" s="62" t="s">
        <v>6</v>
      </c>
      <c r="E22" s="70">
        <f t="shared" si="0"/>
        <v>42238</v>
      </c>
      <c r="F22" s="114">
        <f t="shared" si="4"/>
        <v>42244</v>
      </c>
      <c r="G22" s="114">
        <f t="shared" si="1"/>
        <v>42242</v>
      </c>
      <c r="H22" s="118"/>
      <c r="I22" s="116">
        <f t="shared" si="2"/>
        <v>42244</v>
      </c>
    </row>
    <row r="23" spans="1:10" ht="13.8" x14ac:dyDescent="0.25">
      <c r="A23" s="46" t="s">
        <v>437</v>
      </c>
      <c r="B23" s="44" t="s">
        <v>60</v>
      </c>
      <c r="C23" s="97">
        <f t="shared" si="3"/>
        <v>42239</v>
      </c>
      <c r="D23" s="63" t="s">
        <v>6</v>
      </c>
      <c r="E23" s="66">
        <f t="shared" si="0"/>
        <v>42252</v>
      </c>
      <c r="F23" s="111">
        <f t="shared" si="4"/>
        <v>42258</v>
      </c>
      <c r="G23" s="111">
        <f t="shared" si="1"/>
        <v>42256</v>
      </c>
      <c r="H23" s="117"/>
      <c r="I23" s="113">
        <f t="shared" si="2"/>
        <v>42258</v>
      </c>
    </row>
    <row r="24" spans="1:10" ht="13.8" x14ac:dyDescent="0.25">
      <c r="A24" s="110" t="s">
        <v>438</v>
      </c>
      <c r="B24" s="43" t="s">
        <v>106</v>
      </c>
      <c r="C24" s="108">
        <f t="shared" si="3"/>
        <v>42253</v>
      </c>
      <c r="D24" s="62" t="s">
        <v>6</v>
      </c>
      <c r="E24" s="70">
        <f t="shared" si="0"/>
        <v>42266</v>
      </c>
      <c r="F24" s="114">
        <f t="shared" si="4"/>
        <v>42272</v>
      </c>
      <c r="G24" s="114">
        <f t="shared" si="1"/>
        <v>42270</v>
      </c>
      <c r="H24" s="118"/>
      <c r="I24" s="116">
        <f t="shared" si="2"/>
        <v>42272</v>
      </c>
    </row>
    <row r="25" spans="1:10" ht="13.8" x14ac:dyDescent="0.25">
      <c r="A25" s="46" t="s">
        <v>439</v>
      </c>
      <c r="B25" s="44" t="s">
        <v>63</v>
      </c>
      <c r="C25" s="97">
        <f t="shared" si="3"/>
        <v>42267</v>
      </c>
      <c r="D25" s="63" t="s">
        <v>6</v>
      </c>
      <c r="E25" s="66">
        <f t="shared" si="0"/>
        <v>42280</v>
      </c>
      <c r="F25" s="111">
        <f t="shared" si="4"/>
        <v>42286</v>
      </c>
      <c r="G25" s="111">
        <f t="shared" si="1"/>
        <v>42284</v>
      </c>
      <c r="H25" s="117"/>
      <c r="I25" s="113">
        <f t="shared" si="2"/>
        <v>42286</v>
      </c>
    </row>
    <row r="26" spans="1:10" ht="13.8" x14ac:dyDescent="0.25">
      <c r="A26" s="110" t="s">
        <v>440</v>
      </c>
      <c r="B26" s="43" t="s">
        <v>109</v>
      </c>
      <c r="C26" s="108">
        <f t="shared" si="3"/>
        <v>42281</v>
      </c>
      <c r="D26" s="62" t="s">
        <v>6</v>
      </c>
      <c r="E26" s="70">
        <f t="shared" si="0"/>
        <v>42294</v>
      </c>
      <c r="F26" s="114">
        <f t="shared" si="4"/>
        <v>42300</v>
      </c>
      <c r="G26" s="114">
        <f t="shared" si="1"/>
        <v>42298</v>
      </c>
      <c r="H26" s="118"/>
      <c r="I26" s="116">
        <f t="shared" si="2"/>
        <v>42300</v>
      </c>
    </row>
    <row r="27" spans="1:10" ht="13.8" x14ac:dyDescent="0.25">
      <c r="A27" s="46" t="s">
        <v>441</v>
      </c>
      <c r="B27" s="44" t="s">
        <v>109</v>
      </c>
      <c r="C27" s="97">
        <f t="shared" si="3"/>
        <v>42295</v>
      </c>
      <c r="D27" s="63" t="s">
        <v>6</v>
      </c>
      <c r="E27" s="66">
        <f t="shared" si="0"/>
        <v>42308</v>
      </c>
      <c r="F27" s="111">
        <f t="shared" si="4"/>
        <v>42314</v>
      </c>
      <c r="G27" s="111">
        <f t="shared" si="1"/>
        <v>42312</v>
      </c>
      <c r="H27" s="117"/>
      <c r="I27" s="113">
        <f t="shared" si="2"/>
        <v>42314</v>
      </c>
    </row>
    <row r="28" spans="1:10" ht="13.8" x14ac:dyDescent="0.25">
      <c r="A28" s="110" t="s">
        <v>442</v>
      </c>
      <c r="B28" s="43" t="s">
        <v>113</v>
      </c>
      <c r="C28" s="108">
        <f t="shared" si="3"/>
        <v>42309</v>
      </c>
      <c r="D28" s="62" t="s">
        <v>6</v>
      </c>
      <c r="E28" s="70">
        <f t="shared" si="0"/>
        <v>42322</v>
      </c>
      <c r="F28" s="114">
        <f t="shared" si="4"/>
        <v>42328</v>
      </c>
      <c r="G28" s="114">
        <f t="shared" si="1"/>
        <v>42326</v>
      </c>
      <c r="H28" s="118"/>
      <c r="I28" s="116">
        <f t="shared" si="2"/>
        <v>42328</v>
      </c>
    </row>
    <row r="29" spans="1:10" ht="13.8" x14ac:dyDescent="0.25">
      <c r="A29" s="46" t="s">
        <v>443</v>
      </c>
      <c r="B29" s="44" t="s">
        <v>113</v>
      </c>
      <c r="C29" s="97">
        <f t="shared" si="3"/>
        <v>42323</v>
      </c>
      <c r="D29" s="63" t="s">
        <v>6</v>
      </c>
      <c r="E29" s="66">
        <f t="shared" si="0"/>
        <v>42336</v>
      </c>
      <c r="F29" s="111">
        <f t="shared" si="4"/>
        <v>42342</v>
      </c>
      <c r="G29" s="111">
        <f t="shared" si="1"/>
        <v>42340</v>
      </c>
      <c r="H29" s="117"/>
      <c r="I29" s="113">
        <f t="shared" si="2"/>
        <v>42342</v>
      </c>
    </row>
    <row r="30" spans="1:10" ht="13.8" x14ac:dyDescent="0.25">
      <c r="A30" s="110" t="s">
        <v>444</v>
      </c>
      <c r="B30" s="43" t="s">
        <v>70</v>
      </c>
      <c r="C30" s="108">
        <f t="shared" si="3"/>
        <v>42337</v>
      </c>
      <c r="D30" s="62" t="s">
        <v>6</v>
      </c>
      <c r="E30" s="70">
        <f t="shared" si="0"/>
        <v>42350</v>
      </c>
      <c r="F30" s="114">
        <f t="shared" si="4"/>
        <v>42356</v>
      </c>
      <c r="G30" s="114">
        <f t="shared" si="1"/>
        <v>42354</v>
      </c>
      <c r="H30" s="118"/>
      <c r="I30" s="116">
        <f t="shared" si="2"/>
        <v>42356</v>
      </c>
    </row>
    <row r="31" spans="1:10" ht="13.8" x14ac:dyDescent="0.25">
      <c r="A31" s="46" t="s">
        <v>445</v>
      </c>
      <c r="B31" s="25" t="s">
        <v>116</v>
      </c>
      <c r="C31" s="97">
        <f t="shared" si="3"/>
        <v>42351</v>
      </c>
      <c r="D31" s="63" t="s">
        <v>6</v>
      </c>
      <c r="E31" s="66">
        <f t="shared" si="0"/>
        <v>42364</v>
      </c>
      <c r="F31" s="111">
        <f>5+E31</f>
        <v>42369</v>
      </c>
      <c r="G31" s="111">
        <f>+E31+3</f>
        <v>42367</v>
      </c>
      <c r="H31" s="117"/>
      <c r="I31" s="113">
        <f t="shared" si="2"/>
        <v>42369</v>
      </c>
    </row>
    <row r="32" spans="1:10" ht="13.8" x14ac:dyDescent="0.25">
      <c r="A32" s="110" t="s">
        <v>446</v>
      </c>
      <c r="B32" s="43" t="s">
        <v>35</v>
      </c>
      <c r="C32" s="108">
        <f t="shared" si="3"/>
        <v>42365</v>
      </c>
      <c r="D32" s="62" t="s">
        <v>6</v>
      </c>
      <c r="E32" s="70">
        <f t="shared" si="0"/>
        <v>42378</v>
      </c>
      <c r="F32" s="114">
        <f t="shared" si="4"/>
        <v>42384</v>
      </c>
      <c r="G32" s="114">
        <f t="shared" si="1"/>
        <v>42382</v>
      </c>
      <c r="H32" s="118"/>
      <c r="I32" s="116">
        <f t="shared" si="2"/>
        <v>42384</v>
      </c>
    </row>
    <row r="33" spans="1:9" ht="13.8" x14ac:dyDescent="0.25">
      <c r="B33" s="33"/>
      <c r="C33" s="97"/>
      <c r="D33" s="63"/>
      <c r="E33" s="66"/>
      <c r="F33" s="47"/>
      <c r="G33" s="97"/>
      <c r="H33" s="1"/>
      <c r="I33" s="85"/>
    </row>
    <row r="34" spans="1:9" ht="13.8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x14ac:dyDescent="0.25">
      <c r="A35" s="6" t="s">
        <v>161</v>
      </c>
      <c r="B35" s="25"/>
      <c r="C35" s="98"/>
      <c r="D35" s="64"/>
      <c r="E35" s="85"/>
      <c r="F35" s="27"/>
      <c r="G35" s="97"/>
      <c r="H35" s="2"/>
      <c r="I35" s="85"/>
    </row>
    <row r="36" spans="1:9" x14ac:dyDescent="0.25">
      <c r="C36" s="102"/>
      <c r="D36"/>
      <c r="E36" s="125"/>
      <c r="F36"/>
      <c r="G36"/>
      <c r="I36"/>
    </row>
    <row r="37" spans="1:9" ht="13.8" x14ac:dyDescent="0.25">
      <c r="A37" s="6" t="s">
        <v>163</v>
      </c>
      <c r="B37" s="25"/>
      <c r="C37" s="98"/>
      <c r="D37" s="64"/>
      <c r="E37" s="85"/>
      <c r="F37" s="27"/>
      <c r="G37" s="97"/>
      <c r="H37" s="2"/>
      <c r="I37" s="85"/>
    </row>
    <row r="38" spans="1:9" ht="13.8" x14ac:dyDescent="0.25">
      <c r="A38" s="106" t="s">
        <v>160</v>
      </c>
      <c r="B38" s="24" t="s">
        <v>158</v>
      </c>
    </row>
    <row r="39" spans="1:9" ht="13.8" x14ac:dyDescent="0.25">
      <c r="B39" s="45"/>
      <c r="C39" s="98"/>
      <c r="D39" s="63"/>
      <c r="E39" s="66"/>
      <c r="F39" s="27"/>
      <c r="G39" s="98"/>
      <c r="H39" s="24"/>
      <c r="I39" s="85"/>
    </row>
  </sheetData>
  <mergeCells count="3">
    <mergeCell ref="B1:J1"/>
    <mergeCell ref="G3:I3"/>
    <mergeCell ref="A34:I34"/>
  </mergeCells>
  <printOptions gridLines="1"/>
  <pageMargins left="0.7" right="0.7" top="0.75" bottom="0.75" header="0.3" footer="0.3"/>
  <pageSetup scale="9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9"/>
  <sheetViews>
    <sheetView workbookViewId="0">
      <selection activeCell="G3" sqref="G3:I3"/>
    </sheetView>
  </sheetViews>
  <sheetFormatPr defaultColWidth="9.109375" defaultRowHeight="13.2" x14ac:dyDescent="0.25"/>
  <cols>
    <col min="2" max="2" width="6.44140625" customWidth="1"/>
    <col min="3" max="3" width="10" style="99" customWidth="1"/>
    <col min="4" max="4" width="2.5546875" style="68" customWidth="1"/>
    <col min="5" max="5" width="9.44140625" style="86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B1" s="149" t="s">
        <v>391</v>
      </c>
      <c r="C1" s="149"/>
      <c r="D1" s="149"/>
      <c r="E1" s="149"/>
      <c r="F1" s="149"/>
      <c r="G1" s="149"/>
      <c r="H1" s="149"/>
      <c r="I1" s="149"/>
      <c r="J1" s="149"/>
    </row>
    <row r="2" spans="1:10" ht="9.75" customHeight="1" x14ac:dyDescent="0.3">
      <c r="B2" s="10"/>
      <c r="C2" s="91"/>
      <c r="D2" s="60"/>
      <c r="E2" s="83"/>
      <c r="F2" s="100"/>
      <c r="G2" s="91"/>
      <c r="H2" s="10"/>
      <c r="I2" s="83"/>
    </row>
    <row r="3" spans="1:10" ht="36.75" customHeight="1" thickBot="1" x14ac:dyDescent="0.35">
      <c r="B3" s="25"/>
      <c r="C3" s="98"/>
      <c r="D3" s="64"/>
      <c r="E3" s="85"/>
      <c r="F3" s="27"/>
      <c r="G3" s="150" t="s">
        <v>420</v>
      </c>
      <c r="H3" s="150"/>
      <c r="I3" s="150"/>
    </row>
    <row r="4" spans="1:10" ht="63" thickBot="1" x14ac:dyDescent="0.35">
      <c r="A4" s="28" t="s">
        <v>1</v>
      </c>
      <c r="B4" s="29" t="s">
        <v>2</v>
      </c>
      <c r="C4" s="107" t="s">
        <v>3</v>
      </c>
      <c r="D4" s="65"/>
      <c r="E4" s="90" t="s">
        <v>4</v>
      </c>
      <c r="F4" s="101" t="s">
        <v>152</v>
      </c>
      <c r="G4" s="92" t="s">
        <v>164</v>
      </c>
      <c r="H4" s="32" t="s">
        <v>162</v>
      </c>
      <c r="I4" s="84" t="s">
        <v>250</v>
      </c>
    </row>
    <row r="5" spans="1:10" ht="13.8" x14ac:dyDescent="0.25">
      <c r="A5" s="3" t="s">
        <v>388</v>
      </c>
      <c r="B5" s="33">
        <v>6</v>
      </c>
      <c r="C5" s="97">
        <v>41623</v>
      </c>
      <c r="D5" s="63" t="s">
        <v>6</v>
      </c>
      <c r="E5" s="66">
        <f t="shared" ref="E5:E32" si="0">+C5+13</f>
        <v>41636</v>
      </c>
      <c r="F5" s="111">
        <f>6+E5</f>
        <v>41642</v>
      </c>
      <c r="G5" s="111">
        <f t="shared" ref="G5:G17" si="1">+E5+7</f>
        <v>41643</v>
      </c>
      <c r="H5" s="112"/>
      <c r="I5" s="113">
        <f>3+G5</f>
        <v>41646</v>
      </c>
      <c r="J5" s="50"/>
    </row>
    <row r="6" spans="1:10" ht="13.8" x14ac:dyDescent="0.25">
      <c r="A6" s="13" t="s">
        <v>389</v>
      </c>
      <c r="B6" s="43" t="s">
        <v>35</v>
      </c>
      <c r="C6" s="108">
        <f>+E5+1</f>
        <v>41637</v>
      </c>
      <c r="D6" s="62" t="s">
        <v>6</v>
      </c>
      <c r="E6" s="70">
        <f t="shared" si="0"/>
        <v>41650</v>
      </c>
      <c r="F6" s="114">
        <f>6+E6</f>
        <v>41656</v>
      </c>
      <c r="G6" s="114">
        <f t="shared" si="1"/>
        <v>41657</v>
      </c>
      <c r="H6" s="115"/>
      <c r="I6" s="116">
        <f>3+G6</f>
        <v>41660</v>
      </c>
    </row>
    <row r="7" spans="1:10" ht="13.8" x14ac:dyDescent="0.25">
      <c r="A7" s="3" t="s">
        <v>392</v>
      </c>
      <c r="B7" s="33">
        <v>7</v>
      </c>
      <c r="C7" s="97">
        <f t="shared" ref="C7:C32" si="2">14+C6</f>
        <v>41651</v>
      </c>
      <c r="D7" s="63" t="s">
        <v>6</v>
      </c>
      <c r="E7" s="66">
        <f t="shared" si="0"/>
        <v>41664</v>
      </c>
      <c r="F7" s="111">
        <f t="shared" ref="F7:F32" si="3">6+E7</f>
        <v>41670</v>
      </c>
      <c r="G7" s="111">
        <f t="shared" si="1"/>
        <v>41671</v>
      </c>
      <c r="H7" s="112"/>
      <c r="I7" s="113">
        <f>3+G7</f>
        <v>41674</v>
      </c>
      <c r="J7" s="50"/>
    </row>
    <row r="8" spans="1:10" ht="13.8" x14ac:dyDescent="0.25">
      <c r="A8" s="13" t="s">
        <v>393</v>
      </c>
      <c r="B8" s="43" t="s">
        <v>38</v>
      </c>
      <c r="C8" s="108">
        <f t="shared" si="2"/>
        <v>41665</v>
      </c>
      <c r="D8" s="62" t="s">
        <v>6</v>
      </c>
      <c r="E8" s="70">
        <f t="shared" si="0"/>
        <v>41678</v>
      </c>
      <c r="F8" s="114">
        <f t="shared" si="3"/>
        <v>41684</v>
      </c>
      <c r="G8" s="114">
        <f t="shared" si="1"/>
        <v>41685</v>
      </c>
      <c r="H8" s="115"/>
      <c r="I8" s="116">
        <f t="shared" ref="I8:I17" si="4">3+G8</f>
        <v>41688</v>
      </c>
    </row>
    <row r="9" spans="1:10" s="109" customFormat="1" ht="13.8" x14ac:dyDescent="0.25">
      <c r="A9" s="3" t="s">
        <v>394</v>
      </c>
      <c r="B9" s="44" t="s">
        <v>84</v>
      </c>
      <c r="C9" s="97">
        <f t="shared" si="2"/>
        <v>41679</v>
      </c>
      <c r="D9" s="63" t="s">
        <v>6</v>
      </c>
      <c r="E9" s="66">
        <f t="shared" si="0"/>
        <v>41692</v>
      </c>
      <c r="F9" s="111">
        <f t="shared" si="3"/>
        <v>41698</v>
      </c>
      <c r="G9" s="111">
        <f t="shared" si="1"/>
        <v>41699</v>
      </c>
      <c r="H9" s="117"/>
      <c r="I9" s="113">
        <f t="shared" si="4"/>
        <v>41702</v>
      </c>
    </row>
    <row r="10" spans="1:10" ht="13.8" x14ac:dyDescent="0.25">
      <c r="A10" s="13" t="s">
        <v>395</v>
      </c>
      <c r="B10" s="43" t="s">
        <v>41</v>
      </c>
      <c r="C10" s="108">
        <f t="shared" si="2"/>
        <v>41693</v>
      </c>
      <c r="D10" s="62" t="s">
        <v>6</v>
      </c>
      <c r="E10" s="70">
        <f t="shared" si="0"/>
        <v>41706</v>
      </c>
      <c r="F10" s="114">
        <f t="shared" si="3"/>
        <v>41712</v>
      </c>
      <c r="G10" s="114">
        <f t="shared" si="1"/>
        <v>41713</v>
      </c>
      <c r="H10" s="118"/>
      <c r="I10" s="116">
        <f t="shared" si="4"/>
        <v>41716</v>
      </c>
      <c r="J10" s="50"/>
    </row>
    <row r="11" spans="1:10" ht="13.8" x14ac:dyDescent="0.25">
      <c r="A11" s="3" t="s">
        <v>396</v>
      </c>
      <c r="B11" s="44" t="s">
        <v>87</v>
      </c>
      <c r="C11" s="97">
        <f t="shared" si="2"/>
        <v>41707</v>
      </c>
      <c r="D11" s="63" t="s">
        <v>6</v>
      </c>
      <c r="E11" s="66">
        <f t="shared" si="0"/>
        <v>41720</v>
      </c>
      <c r="F11" s="111">
        <f t="shared" si="3"/>
        <v>41726</v>
      </c>
      <c r="G11" s="111">
        <f t="shared" si="1"/>
        <v>41727</v>
      </c>
      <c r="H11" s="117"/>
      <c r="I11" s="113">
        <f t="shared" si="4"/>
        <v>41730</v>
      </c>
    </row>
    <row r="12" spans="1:10" ht="13.8" x14ac:dyDescent="0.25">
      <c r="A12" s="13" t="s">
        <v>397</v>
      </c>
      <c r="B12" s="43" t="s">
        <v>44</v>
      </c>
      <c r="C12" s="108">
        <f t="shared" si="2"/>
        <v>41721</v>
      </c>
      <c r="D12" s="62" t="s">
        <v>6</v>
      </c>
      <c r="E12" s="70">
        <f t="shared" si="0"/>
        <v>41734</v>
      </c>
      <c r="F12" s="114">
        <f t="shared" si="3"/>
        <v>41740</v>
      </c>
      <c r="G12" s="114">
        <f t="shared" si="1"/>
        <v>41741</v>
      </c>
      <c r="H12" s="118" t="s">
        <v>122</v>
      </c>
      <c r="I12" s="116">
        <f t="shared" si="4"/>
        <v>41744</v>
      </c>
    </row>
    <row r="13" spans="1:10" ht="13.8" x14ac:dyDescent="0.25">
      <c r="A13" s="3" t="s">
        <v>398</v>
      </c>
      <c r="B13" s="44" t="s">
        <v>90</v>
      </c>
      <c r="C13" s="97">
        <f t="shared" si="2"/>
        <v>41735</v>
      </c>
      <c r="D13" s="63" t="s">
        <v>6</v>
      </c>
      <c r="E13" s="66">
        <f t="shared" si="0"/>
        <v>41748</v>
      </c>
      <c r="F13" s="111">
        <f t="shared" si="3"/>
        <v>41754</v>
      </c>
      <c r="G13" s="111">
        <f t="shared" si="1"/>
        <v>41755</v>
      </c>
      <c r="H13" s="117"/>
      <c r="I13" s="113">
        <f t="shared" si="4"/>
        <v>41758</v>
      </c>
      <c r="J13" s="50"/>
    </row>
    <row r="14" spans="1:10" ht="13.8" x14ac:dyDescent="0.25">
      <c r="A14" s="13" t="s">
        <v>399</v>
      </c>
      <c r="B14" s="43" t="s">
        <v>47</v>
      </c>
      <c r="C14" s="108">
        <f t="shared" si="2"/>
        <v>41749</v>
      </c>
      <c r="D14" s="62" t="s">
        <v>6</v>
      </c>
      <c r="E14" s="70">
        <f t="shared" si="0"/>
        <v>41762</v>
      </c>
      <c r="F14" s="114">
        <f t="shared" si="3"/>
        <v>41768</v>
      </c>
      <c r="G14" s="114">
        <f t="shared" si="1"/>
        <v>41769</v>
      </c>
      <c r="H14" s="119"/>
      <c r="I14" s="116">
        <f t="shared" si="4"/>
        <v>41772</v>
      </c>
      <c r="J14" s="50"/>
    </row>
    <row r="15" spans="1:10" ht="13.8" x14ac:dyDescent="0.25">
      <c r="A15" s="3" t="s">
        <v>400</v>
      </c>
      <c r="B15" s="44" t="s">
        <v>93</v>
      </c>
      <c r="C15" s="97">
        <f t="shared" si="2"/>
        <v>41763</v>
      </c>
      <c r="D15" s="63" t="s">
        <v>6</v>
      </c>
      <c r="E15" s="66">
        <f t="shared" si="0"/>
        <v>41776</v>
      </c>
      <c r="F15" s="111">
        <f>5+E15</f>
        <v>41781</v>
      </c>
      <c r="G15" s="111">
        <f t="shared" si="1"/>
        <v>41783</v>
      </c>
      <c r="H15" s="120"/>
      <c r="I15" s="113">
        <f t="shared" si="4"/>
        <v>41786</v>
      </c>
      <c r="J15" s="50"/>
    </row>
    <row r="16" spans="1:10" ht="13.8" x14ac:dyDescent="0.25">
      <c r="A16" s="13" t="s">
        <v>401</v>
      </c>
      <c r="B16" s="43" t="s">
        <v>93</v>
      </c>
      <c r="C16" s="108">
        <f t="shared" si="2"/>
        <v>41777</v>
      </c>
      <c r="D16" s="62" t="s">
        <v>6</v>
      </c>
      <c r="E16" s="70">
        <f t="shared" si="0"/>
        <v>41790</v>
      </c>
      <c r="F16" s="114">
        <f>6+E16</f>
        <v>41796</v>
      </c>
      <c r="G16" s="114">
        <f t="shared" si="1"/>
        <v>41797</v>
      </c>
      <c r="H16" s="118"/>
      <c r="I16" s="116">
        <f t="shared" si="4"/>
        <v>41800</v>
      </c>
      <c r="J16" s="50"/>
    </row>
    <row r="17" spans="1:10" ht="13.8" x14ac:dyDescent="0.25">
      <c r="A17" s="3" t="s">
        <v>402</v>
      </c>
      <c r="B17" s="45" t="s">
        <v>98</v>
      </c>
      <c r="C17" s="97">
        <f t="shared" si="2"/>
        <v>41791</v>
      </c>
      <c r="D17" s="63" t="s">
        <v>6</v>
      </c>
      <c r="E17" s="66">
        <f t="shared" si="0"/>
        <v>41804</v>
      </c>
      <c r="F17" s="111">
        <f t="shared" si="3"/>
        <v>41810</v>
      </c>
      <c r="G17" s="111">
        <f t="shared" si="1"/>
        <v>41811</v>
      </c>
      <c r="H17" s="117"/>
      <c r="I17" s="113">
        <f t="shared" si="4"/>
        <v>41814</v>
      </c>
    </row>
    <row r="18" spans="1:10" ht="13.8" x14ac:dyDescent="0.25">
      <c r="A18" s="135" t="s">
        <v>403</v>
      </c>
      <c r="B18" s="136" t="s">
        <v>98</v>
      </c>
      <c r="C18" s="137">
        <f t="shared" si="2"/>
        <v>41805</v>
      </c>
      <c r="D18" s="138" t="s">
        <v>6</v>
      </c>
      <c r="E18" s="139">
        <f t="shared" si="0"/>
        <v>41818</v>
      </c>
      <c r="F18" s="140">
        <f>5+E18</f>
        <v>41823</v>
      </c>
      <c r="G18" s="140">
        <f t="shared" ref="G18:G30" si="5">+E18+4</f>
        <v>41822</v>
      </c>
      <c r="H18" s="141"/>
      <c r="I18" s="142">
        <f t="shared" ref="I18:I30" si="6">2+G18</f>
        <v>41824</v>
      </c>
      <c r="J18" s="50"/>
    </row>
    <row r="19" spans="1:10" ht="13.8" x14ac:dyDescent="0.25">
      <c r="A19" s="134" t="s">
        <v>404</v>
      </c>
      <c r="B19" s="44" t="s">
        <v>53</v>
      </c>
      <c r="C19" s="97">
        <f t="shared" si="2"/>
        <v>41819</v>
      </c>
      <c r="D19" s="63" t="s">
        <v>6</v>
      </c>
      <c r="E19" s="66">
        <f>+C19+13</f>
        <v>41832</v>
      </c>
      <c r="F19" s="111">
        <f t="shared" si="3"/>
        <v>41838</v>
      </c>
      <c r="G19" s="111">
        <f t="shared" si="5"/>
        <v>41836</v>
      </c>
      <c r="H19" s="117"/>
      <c r="I19" s="113">
        <f t="shared" si="6"/>
        <v>41838</v>
      </c>
    </row>
    <row r="20" spans="1:10" ht="13.8" x14ac:dyDescent="0.25">
      <c r="A20" s="110" t="s">
        <v>405</v>
      </c>
      <c r="B20" s="43" t="s">
        <v>101</v>
      </c>
      <c r="C20" s="108">
        <f>14+C19</f>
        <v>41833</v>
      </c>
      <c r="D20" s="62" t="s">
        <v>6</v>
      </c>
      <c r="E20" s="70">
        <f t="shared" si="0"/>
        <v>41846</v>
      </c>
      <c r="F20" s="114">
        <f t="shared" si="3"/>
        <v>41852</v>
      </c>
      <c r="G20" s="114">
        <f t="shared" si="5"/>
        <v>41850</v>
      </c>
      <c r="H20" s="118"/>
      <c r="I20" s="116">
        <f t="shared" si="6"/>
        <v>41852</v>
      </c>
    </row>
    <row r="21" spans="1:10" ht="13.8" x14ac:dyDescent="0.25">
      <c r="A21" s="46" t="s">
        <v>406</v>
      </c>
      <c r="B21" s="44" t="s">
        <v>56</v>
      </c>
      <c r="C21" s="97">
        <f t="shared" si="2"/>
        <v>41847</v>
      </c>
      <c r="D21" s="63" t="s">
        <v>6</v>
      </c>
      <c r="E21" s="66">
        <f t="shared" si="0"/>
        <v>41860</v>
      </c>
      <c r="F21" s="111">
        <f t="shared" si="3"/>
        <v>41866</v>
      </c>
      <c r="G21" s="111">
        <f t="shared" si="5"/>
        <v>41864</v>
      </c>
      <c r="H21" s="117"/>
      <c r="I21" s="113">
        <f t="shared" si="6"/>
        <v>41866</v>
      </c>
    </row>
    <row r="22" spans="1:10" ht="13.8" x14ac:dyDescent="0.25">
      <c r="A22" s="110" t="s">
        <v>407</v>
      </c>
      <c r="B22" s="43" t="s">
        <v>58</v>
      </c>
      <c r="C22" s="108">
        <f t="shared" si="2"/>
        <v>41861</v>
      </c>
      <c r="D22" s="62" t="s">
        <v>6</v>
      </c>
      <c r="E22" s="70">
        <f t="shared" si="0"/>
        <v>41874</v>
      </c>
      <c r="F22" s="114">
        <f>5+E22</f>
        <v>41879</v>
      </c>
      <c r="G22" s="114">
        <f t="shared" si="5"/>
        <v>41878</v>
      </c>
      <c r="H22" s="118"/>
      <c r="I22" s="116">
        <f t="shared" si="6"/>
        <v>41880</v>
      </c>
    </row>
    <row r="23" spans="1:10" ht="13.8" x14ac:dyDescent="0.25">
      <c r="A23" s="46" t="s">
        <v>408</v>
      </c>
      <c r="B23" s="44" t="s">
        <v>60</v>
      </c>
      <c r="C23" s="97">
        <f t="shared" si="2"/>
        <v>41875</v>
      </c>
      <c r="D23" s="63" t="s">
        <v>6</v>
      </c>
      <c r="E23" s="66">
        <f t="shared" si="0"/>
        <v>41888</v>
      </c>
      <c r="F23" s="111">
        <f t="shared" si="3"/>
        <v>41894</v>
      </c>
      <c r="G23" s="111">
        <f t="shared" si="5"/>
        <v>41892</v>
      </c>
      <c r="H23" s="117"/>
      <c r="I23" s="113">
        <f t="shared" si="6"/>
        <v>41894</v>
      </c>
    </row>
    <row r="24" spans="1:10" ht="13.8" x14ac:dyDescent="0.25">
      <c r="A24" s="110" t="s">
        <v>409</v>
      </c>
      <c r="B24" s="43" t="s">
        <v>106</v>
      </c>
      <c r="C24" s="108">
        <f t="shared" si="2"/>
        <v>41889</v>
      </c>
      <c r="D24" s="62" t="s">
        <v>6</v>
      </c>
      <c r="E24" s="70">
        <f t="shared" si="0"/>
        <v>41902</v>
      </c>
      <c r="F24" s="114">
        <f t="shared" si="3"/>
        <v>41908</v>
      </c>
      <c r="G24" s="114">
        <f t="shared" si="5"/>
        <v>41906</v>
      </c>
      <c r="H24" s="118"/>
      <c r="I24" s="116">
        <f t="shared" si="6"/>
        <v>41908</v>
      </c>
    </row>
    <row r="25" spans="1:10" ht="13.8" x14ac:dyDescent="0.25">
      <c r="A25" s="46" t="s">
        <v>410</v>
      </c>
      <c r="B25" s="44" t="s">
        <v>63</v>
      </c>
      <c r="C25" s="97">
        <f t="shared" si="2"/>
        <v>41903</v>
      </c>
      <c r="D25" s="63" t="s">
        <v>6</v>
      </c>
      <c r="E25" s="66">
        <f t="shared" si="0"/>
        <v>41916</v>
      </c>
      <c r="F25" s="111">
        <f t="shared" si="3"/>
        <v>41922</v>
      </c>
      <c r="G25" s="111">
        <f t="shared" si="5"/>
        <v>41920</v>
      </c>
      <c r="H25" s="117"/>
      <c r="I25" s="113">
        <f t="shared" si="6"/>
        <v>41922</v>
      </c>
    </row>
    <row r="26" spans="1:10" ht="13.8" x14ac:dyDescent="0.25">
      <c r="A26" s="110" t="s">
        <v>411</v>
      </c>
      <c r="B26" s="43" t="s">
        <v>109</v>
      </c>
      <c r="C26" s="108">
        <f t="shared" si="2"/>
        <v>41917</v>
      </c>
      <c r="D26" s="62" t="s">
        <v>6</v>
      </c>
      <c r="E26" s="70">
        <f t="shared" si="0"/>
        <v>41930</v>
      </c>
      <c r="F26" s="114">
        <f t="shared" si="3"/>
        <v>41936</v>
      </c>
      <c r="G26" s="114">
        <f t="shared" si="5"/>
        <v>41934</v>
      </c>
      <c r="H26" s="118"/>
      <c r="I26" s="116">
        <f t="shared" si="6"/>
        <v>41936</v>
      </c>
    </row>
    <row r="27" spans="1:10" ht="13.8" x14ac:dyDescent="0.25">
      <c r="A27" s="46" t="s">
        <v>412</v>
      </c>
      <c r="B27" s="44" t="s">
        <v>66</v>
      </c>
      <c r="C27" s="97">
        <f t="shared" si="2"/>
        <v>41931</v>
      </c>
      <c r="D27" s="63" t="s">
        <v>6</v>
      </c>
      <c r="E27" s="66">
        <f t="shared" si="0"/>
        <v>41944</v>
      </c>
      <c r="F27" s="111">
        <f t="shared" si="3"/>
        <v>41950</v>
      </c>
      <c r="G27" s="111">
        <f t="shared" si="5"/>
        <v>41948</v>
      </c>
      <c r="H27" s="117"/>
      <c r="I27" s="113">
        <f t="shared" si="6"/>
        <v>41950</v>
      </c>
    </row>
    <row r="28" spans="1:10" ht="13.8" x14ac:dyDescent="0.25">
      <c r="A28" s="110" t="s">
        <v>413</v>
      </c>
      <c r="B28" s="43" t="s">
        <v>113</v>
      </c>
      <c r="C28" s="108">
        <f t="shared" si="2"/>
        <v>41945</v>
      </c>
      <c r="D28" s="62" t="s">
        <v>6</v>
      </c>
      <c r="E28" s="70">
        <f t="shared" si="0"/>
        <v>41958</v>
      </c>
      <c r="F28" s="114">
        <f t="shared" si="3"/>
        <v>41964</v>
      </c>
      <c r="G28" s="114">
        <f t="shared" si="5"/>
        <v>41962</v>
      </c>
      <c r="H28" s="118"/>
      <c r="I28" s="116">
        <f t="shared" si="6"/>
        <v>41964</v>
      </c>
    </row>
    <row r="29" spans="1:10" ht="13.8" x14ac:dyDescent="0.25">
      <c r="A29" s="46" t="s">
        <v>414</v>
      </c>
      <c r="B29" s="44" t="s">
        <v>113</v>
      </c>
      <c r="C29" s="97">
        <f t="shared" si="2"/>
        <v>41959</v>
      </c>
      <c r="D29" s="63" t="s">
        <v>6</v>
      </c>
      <c r="E29" s="66">
        <f t="shared" si="0"/>
        <v>41972</v>
      </c>
      <c r="F29" s="111">
        <f t="shared" si="3"/>
        <v>41978</v>
      </c>
      <c r="G29" s="111">
        <f t="shared" si="5"/>
        <v>41976</v>
      </c>
      <c r="H29" s="117"/>
      <c r="I29" s="113">
        <f t="shared" si="6"/>
        <v>41978</v>
      </c>
    </row>
    <row r="30" spans="1:10" ht="13.8" x14ac:dyDescent="0.25">
      <c r="A30" s="110" t="s">
        <v>415</v>
      </c>
      <c r="B30" s="43" t="s">
        <v>70</v>
      </c>
      <c r="C30" s="108">
        <f t="shared" si="2"/>
        <v>41973</v>
      </c>
      <c r="D30" s="62" t="s">
        <v>6</v>
      </c>
      <c r="E30" s="70">
        <f t="shared" si="0"/>
        <v>41986</v>
      </c>
      <c r="F30" s="114">
        <f t="shared" si="3"/>
        <v>41992</v>
      </c>
      <c r="G30" s="114">
        <f t="shared" si="5"/>
        <v>41990</v>
      </c>
      <c r="H30" s="118"/>
      <c r="I30" s="116">
        <f t="shared" si="6"/>
        <v>41992</v>
      </c>
    </row>
    <row r="31" spans="1:10" ht="13.8" x14ac:dyDescent="0.25">
      <c r="A31" s="46" t="s">
        <v>416</v>
      </c>
      <c r="B31" s="25" t="s">
        <v>116</v>
      </c>
      <c r="C31" s="97">
        <f t="shared" si="2"/>
        <v>41987</v>
      </c>
      <c r="D31" s="63" t="s">
        <v>6</v>
      </c>
      <c r="E31" s="66">
        <f t="shared" si="0"/>
        <v>42000</v>
      </c>
      <c r="F31" s="111">
        <f t="shared" si="3"/>
        <v>42006</v>
      </c>
      <c r="G31" s="111">
        <f>+E31+6</f>
        <v>42006</v>
      </c>
      <c r="H31" s="117"/>
      <c r="I31" s="113">
        <f>4+G31</f>
        <v>42010</v>
      </c>
    </row>
    <row r="32" spans="1:10" ht="13.8" x14ac:dyDescent="0.25">
      <c r="A32" s="110" t="s">
        <v>417</v>
      </c>
      <c r="B32" s="43" t="s">
        <v>35</v>
      </c>
      <c r="C32" s="108">
        <f t="shared" si="2"/>
        <v>42001</v>
      </c>
      <c r="D32" s="62" t="s">
        <v>6</v>
      </c>
      <c r="E32" s="70">
        <f t="shared" si="0"/>
        <v>42014</v>
      </c>
      <c r="F32" s="114">
        <f t="shared" si="3"/>
        <v>42020</v>
      </c>
      <c r="G32" s="114">
        <f>+E32+4</f>
        <v>42018</v>
      </c>
      <c r="H32" s="118"/>
      <c r="I32" s="116">
        <f>2+G32</f>
        <v>42020</v>
      </c>
    </row>
    <row r="33" spans="1:9" ht="13.8" x14ac:dyDescent="0.25">
      <c r="B33" s="33"/>
      <c r="C33" s="97"/>
      <c r="D33" s="63"/>
      <c r="E33" s="66"/>
      <c r="F33" s="47"/>
      <c r="G33" s="97"/>
      <c r="H33" s="1"/>
      <c r="I33" s="85"/>
    </row>
    <row r="34" spans="1:9" ht="13.8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x14ac:dyDescent="0.25">
      <c r="A35" s="6" t="s">
        <v>161</v>
      </c>
      <c r="B35" s="25"/>
      <c r="C35" s="98"/>
      <c r="D35" s="64"/>
      <c r="E35" s="85"/>
      <c r="F35" s="27"/>
      <c r="G35" s="97"/>
      <c r="H35" s="2"/>
      <c r="I35" s="85"/>
    </row>
    <row r="36" spans="1:9" x14ac:dyDescent="0.25">
      <c r="C36" s="102"/>
      <c r="D36"/>
      <c r="E36" s="125"/>
      <c r="F36"/>
      <c r="G36"/>
      <c r="I36"/>
    </row>
    <row r="37" spans="1:9" ht="13.8" x14ac:dyDescent="0.25">
      <c r="A37" s="6" t="s">
        <v>163</v>
      </c>
      <c r="B37" s="25"/>
      <c r="C37" s="98"/>
      <c r="D37" s="64"/>
      <c r="E37" s="85"/>
      <c r="F37" s="27"/>
      <c r="G37" s="97"/>
      <c r="H37" s="2"/>
      <c r="I37" s="85"/>
    </row>
    <row r="38" spans="1:9" ht="13.8" x14ac:dyDescent="0.25">
      <c r="A38" s="106" t="s">
        <v>160</v>
      </c>
      <c r="B38" s="24" t="s">
        <v>158</v>
      </c>
    </row>
    <row r="39" spans="1:9" ht="13.8" x14ac:dyDescent="0.25">
      <c r="B39" s="45"/>
      <c r="C39" s="98"/>
      <c r="D39" s="63"/>
      <c r="E39" s="66"/>
      <c r="F39" s="27"/>
      <c r="G39" s="98"/>
      <c r="H39" s="24"/>
      <c r="I39" s="85"/>
    </row>
  </sheetData>
  <mergeCells count="3">
    <mergeCell ref="B1:J1"/>
    <mergeCell ref="G3:I3"/>
    <mergeCell ref="A34:I34"/>
  </mergeCells>
  <printOptions gridLines="1"/>
  <pageMargins left="0.7" right="0.7" top="0.75" bottom="0.75" header="0.3" footer="0.3"/>
  <pageSetup scale="9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39"/>
  <sheetViews>
    <sheetView topLeftCell="A13" workbookViewId="0">
      <selection activeCell="C3" sqref="C3"/>
    </sheetView>
  </sheetViews>
  <sheetFormatPr defaultColWidth="9.109375" defaultRowHeight="13.2" x14ac:dyDescent="0.25"/>
  <cols>
    <col min="2" max="2" width="6.44140625" customWidth="1"/>
    <col min="3" max="3" width="10" style="99" customWidth="1"/>
    <col min="4" max="4" width="2.5546875" style="68" customWidth="1"/>
    <col min="5" max="5" width="9.44140625" style="86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B1" s="149" t="s">
        <v>362</v>
      </c>
      <c r="C1" s="149"/>
      <c r="D1" s="149"/>
      <c r="E1" s="149"/>
      <c r="F1" s="149"/>
      <c r="G1" s="149"/>
      <c r="H1" s="149"/>
      <c r="I1" s="149"/>
      <c r="J1" s="149"/>
    </row>
    <row r="2" spans="1:10" ht="9.75" customHeight="1" x14ac:dyDescent="0.3">
      <c r="B2" s="10"/>
      <c r="C2" s="91"/>
      <c r="D2" s="60"/>
      <c r="E2" s="83"/>
      <c r="F2" s="100"/>
      <c r="G2" s="91"/>
      <c r="H2" s="10"/>
      <c r="I2" s="83"/>
    </row>
    <row r="3" spans="1:10" ht="36.75" customHeight="1" thickBot="1" x14ac:dyDescent="0.35">
      <c r="B3" s="25"/>
      <c r="C3" s="98"/>
      <c r="D3" s="64"/>
      <c r="E3" s="85"/>
      <c r="F3" s="27"/>
      <c r="G3" s="150" t="s">
        <v>418</v>
      </c>
      <c r="H3" s="150"/>
      <c r="I3" s="150"/>
    </row>
    <row r="4" spans="1:10" ht="63" thickBot="1" x14ac:dyDescent="0.35">
      <c r="A4" s="28" t="s">
        <v>1</v>
      </c>
      <c r="B4" s="29" t="s">
        <v>2</v>
      </c>
      <c r="C4" s="107" t="s">
        <v>3</v>
      </c>
      <c r="D4" s="65"/>
      <c r="E4" s="90" t="s">
        <v>4</v>
      </c>
      <c r="F4" s="101" t="s">
        <v>152</v>
      </c>
      <c r="G4" s="92" t="s">
        <v>164</v>
      </c>
      <c r="H4" s="32" t="s">
        <v>162</v>
      </c>
      <c r="I4" s="84" t="s">
        <v>250</v>
      </c>
    </row>
    <row r="5" spans="1:10" ht="13.8" x14ac:dyDescent="0.25">
      <c r="A5" s="3" t="s">
        <v>360</v>
      </c>
      <c r="B5" s="33">
        <v>6</v>
      </c>
      <c r="C5" s="97">
        <v>41259</v>
      </c>
      <c r="D5" s="63" t="s">
        <v>6</v>
      </c>
      <c r="E5" s="66">
        <f t="shared" ref="E5:E32" si="0">+C5+13</f>
        <v>41272</v>
      </c>
      <c r="F5" s="111">
        <f>6+E5</f>
        <v>41278</v>
      </c>
      <c r="G5" s="111">
        <f>+E5+7</f>
        <v>41279</v>
      </c>
      <c r="H5" s="112"/>
      <c r="I5" s="113">
        <f>3+G5</f>
        <v>41282</v>
      </c>
      <c r="J5" s="50"/>
    </row>
    <row r="6" spans="1:10" ht="13.8" x14ac:dyDescent="0.25">
      <c r="A6" s="13" t="s">
        <v>363</v>
      </c>
      <c r="B6" s="43" t="s">
        <v>35</v>
      </c>
      <c r="C6" s="108">
        <f>+E5+1</f>
        <v>41273</v>
      </c>
      <c r="D6" s="62" t="s">
        <v>6</v>
      </c>
      <c r="E6" s="70">
        <f t="shared" si="0"/>
        <v>41286</v>
      </c>
      <c r="F6" s="114">
        <f>6+E6</f>
        <v>41292</v>
      </c>
      <c r="G6" s="114">
        <f t="shared" ref="G6:G18" si="1">+E6+7</f>
        <v>41293</v>
      </c>
      <c r="H6" s="115"/>
      <c r="I6" s="116">
        <f t="shared" ref="I6:I18" si="2">3+G6</f>
        <v>41296</v>
      </c>
    </row>
    <row r="7" spans="1:10" ht="13.8" x14ac:dyDescent="0.25">
      <c r="A7" s="3" t="s">
        <v>364</v>
      </c>
      <c r="B7" s="33">
        <v>7</v>
      </c>
      <c r="C7" s="97">
        <f t="shared" ref="C7:C32" si="3">14+C6</f>
        <v>41287</v>
      </c>
      <c r="D7" s="63" t="s">
        <v>6</v>
      </c>
      <c r="E7" s="66">
        <f t="shared" si="0"/>
        <v>41300</v>
      </c>
      <c r="F7" s="111">
        <f t="shared" ref="F7:F32" si="4">6+E7</f>
        <v>41306</v>
      </c>
      <c r="G7" s="111">
        <f t="shared" si="1"/>
        <v>41307</v>
      </c>
      <c r="H7" s="112"/>
      <c r="I7" s="113">
        <f t="shared" si="2"/>
        <v>41310</v>
      </c>
      <c r="J7" s="50"/>
    </row>
    <row r="8" spans="1:10" ht="13.8" x14ac:dyDescent="0.25">
      <c r="A8" s="13" t="s">
        <v>365</v>
      </c>
      <c r="B8" s="43" t="s">
        <v>38</v>
      </c>
      <c r="C8" s="108">
        <f t="shared" si="3"/>
        <v>41301</v>
      </c>
      <c r="D8" s="62" t="s">
        <v>6</v>
      </c>
      <c r="E8" s="70">
        <f t="shared" si="0"/>
        <v>41314</v>
      </c>
      <c r="F8" s="114">
        <f t="shared" si="4"/>
        <v>41320</v>
      </c>
      <c r="G8" s="114">
        <f t="shared" si="1"/>
        <v>41321</v>
      </c>
      <c r="H8" s="115"/>
      <c r="I8" s="116">
        <f t="shared" si="2"/>
        <v>41324</v>
      </c>
    </row>
    <row r="9" spans="1:10" s="109" customFormat="1" ht="13.8" x14ac:dyDescent="0.25">
      <c r="A9" s="3" t="s">
        <v>366</v>
      </c>
      <c r="B9" s="44" t="s">
        <v>84</v>
      </c>
      <c r="C9" s="97">
        <f t="shared" si="3"/>
        <v>41315</v>
      </c>
      <c r="D9" s="63" t="s">
        <v>6</v>
      </c>
      <c r="E9" s="66">
        <f t="shared" si="0"/>
        <v>41328</v>
      </c>
      <c r="F9" s="111">
        <f t="shared" si="4"/>
        <v>41334</v>
      </c>
      <c r="G9" s="111">
        <f t="shared" si="1"/>
        <v>41335</v>
      </c>
      <c r="H9" s="117"/>
      <c r="I9" s="113">
        <f t="shared" si="2"/>
        <v>41338</v>
      </c>
    </row>
    <row r="10" spans="1:10" ht="13.8" x14ac:dyDescent="0.25">
      <c r="A10" s="13" t="s">
        <v>367</v>
      </c>
      <c r="B10" s="43" t="s">
        <v>41</v>
      </c>
      <c r="C10" s="108">
        <f t="shared" si="3"/>
        <v>41329</v>
      </c>
      <c r="D10" s="62" t="s">
        <v>6</v>
      </c>
      <c r="E10" s="70">
        <f t="shared" si="0"/>
        <v>41342</v>
      </c>
      <c r="F10" s="114">
        <f t="shared" si="4"/>
        <v>41348</v>
      </c>
      <c r="G10" s="114">
        <f t="shared" si="1"/>
        <v>41349</v>
      </c>
      <c r="H10" s="118"/>
      <c r="I10" s="116">
        <f t="shared" si="2"/>
        <v>41352</v>
      </c>
      <c r="J10" s="50"/>
    </row>
    <row r="11" spans="1:10" ht="13.8" x14ac:dyDescent="0.25">
      <c r="A11" s="3" t="s">
        <v>368</v>
      </c>
      <c r="B11" s="44" t="s">
        <v>87</v>
      </c>
      <c r="C11" s="97">
        <f t="shared" si="3"/>
        <v>41343</v>
      </c>
      <c r="D11" s="63" t="s">
        <v>6</v>
      </c>
      <c r="E11" s="66">
        <f t="shared" si="0"/>
        <v>41356</v>
      </c>
      <c r="F11" s="111">
        <f t="shared" si="4"/>
        <v>41362</v>
      </c>
      <c r="G11" s="111">
        <f t="shared" si="1"/>
        <v>41363</v>
      </c>
      <c r="H11" s="117"/>
      <c r="I11" s="113">
        <f t="shared" si="2"/>
        <v>41366</v>
      </c>
    </row>
    <row r="12" spans="1:10" ht="13.8" x14ac:dyDescent="0.25">
      <c r="A12" s="13" t="s">
        <v>369</v>
      </c>
      <c r="B12" s="43" t="s">
        <v>44</v>
      </c>
      <c r="C12" s="108">
        <f t="shared" si="3"/>
        <v>41357</v>
      </c>
      <c r="D12" s="62" t="s">
        <v>6</v>
      </c>
      <c r="E12" s="70">
        <f t="shared" si="0"/>
        <v>41370</v>
      </c>
      <c r="F12" s="114">
        <f t="shared" si="4"/>
        <v>41376</v>
      </c>
      <c r="G12" s="114">
        <f t="shared" si="1"/>
        <v>41377</v>
      </c>
      <c r="H12" s="118" t="s">
        <v>122</v>
      </c>
      <c r="I12" s="116">
        <f t="shared" si="2"/>
        <v>41380</v>
      </c>
    </row>
    <row r="13" spans="1:10" ht="13.8" x14ac:dyDescent="0.25">
      <c r="A13" s="3" t="s">
        <v>370</v>
      </c>
      <c r="B13" s="44" t="s">
        <v>90</v>
      </c>
      <c r="C13" s="97">
        <f t="shared" si="3"/>
        <v>41371</v>
      </c>
      <c r="D13" s="63" t="s">
        <v>6</v>
      </c>
      <c r="E13" s="66">
        <f t="shared" si="0"/>
        <v>41384</v>
      </c>
      <c r="F13" s="111">
        <f t="shared" si="4"/>
        <v>41390</v>
      </c>
      <c r="G13" s="111">
        <f t="shared" si="1"/>
        <v>41391</v>
      </c>
      <c r="H13" s="117"/>
      <c r="I13" s="113">
        <f t="shared" si="2"/>
        <v>41394</v>
      </c>
      <c r="J13" s="50"/>
    </row>
    <row r="14" spans="1:10" ht="13.8" x14ac:dyDescent="0.25">
      <c r="A14" s="13" t="s">
        <v>371</v>
      </c>
      <c r="B14" s="43" t="s">
        <v>47</v>
      </c>
      <c r="C14" s="108">
        <f t="shared" si="3"/>
        <v>41385</v>
      </c>
      <c r="D14" s="62" t="s">
        <v>6</v>
      </c>
      <c r="E14" s="70">
        <f t="shared" si="0"/>
        <v>41398</v>
      </c>
      <c r="F14" s="114">
        <f t="shared" si="4"/>
        <v>41404</v>
      </c>
      <c r="G14" s="114">
        <f t="shared" si="1"/>
        <v>41405</v>
      </c>
      <c r="H14" s="119"/>
      <c r="I14" s="116">
        <f t="shared" si="2"/>
        <v>41408</v>
      </c>
      <c r="J14" s="50"/>
    </row>
    <row r="15" spans="1:10" ht="13.8" x14ac:dyDescent="0.25">
      <c r="A15" s="3" t="s">
        <v>372</v>
      </c>
      <c r="B15" s="44" t="s">
        <v>93</v>
      </c>
      <c r="C15" s="97">
        <f t="shared" si="3"/>
        <v>41399</v>
      </c>
      <c r="D15" s="63" t="s">
        <v>6</v>
      </c>
      <c r="E15" s="66">
        <f t="shared" si="0"/>
        <v>41412</v>
      </c>
      <c r="F15" s="111">
        <f>5+E15</f>
        <v>41417</v>
      </c>
      <c r="G15" s="111">
        <f t="shared" si="1"/>
        <v>41419</v>
      </c>
      <c r="H15" s="120"/>
      <c r="I15" s="113">
        <f t="shared" si="2"/>
        <v>41422</v>
      </c>
      <c r="J15" s="50"/>
    </row>
    <row r="16" spans="1:10" ht="13.8" x14ac:dyDescent="0.25">
      <c r="A16" s="13" t="s">
        <v>373</v>
      </c>
      <c r="B16" s="43" t="s">
        <v>96</v>
      </c>
      <c r="C16" s="108">
        <f t="shared" si="3"/>
        <v>41413</v>
      </c>
      <c r="D16" s="62" t="s">
        <v>6</v>
      </c>
      <c r="E16" s="70">
        <f t="shared" si="0"/>
        <v>41426</v>
      </c>
      <c r="F16" s="114">
        <f>6+E16</f>
        <v>41432</v>
      </c>
      <c r="G16" s="114">
        <f t="shared" si="1"/>
        <v>41433</v>
      </c>
      <c r="H16" s="118"/>
      <c r="I16" s="116">
        <f t="shared" si="2"/>
        <v>41436</v>
      </c>
      <c r="J16" s="50"/>
    </row>
    <row r="17" spans="1:10" ht="13.8" x14ac:dyDescent="0.25">
      <c r="A17" s="3" t="s">
        <v>374</v>
      </c>
      <c r="B17" s="45" t="s">
        <v>98</v>
      </c>
      <c r="C17" s="97">
        <f t="shared" si="3"/>
        <v>41427</v>
      </c>
      <c r="D17" s="63" t="s">
        <v>6</v>
      </c>
      <c r="E17" s="66">
        <f t="shared" si="0"/>
        <v>41440</v>
      </c>
      <c r="F17" s="111">
        <f t="shared" si="4"/>
        <v>41446</v>
      </c>
      <c r="G17" s="111">
        <f t="shared" si="1"/>
        <v>41447</v>
      </c>
      <c r="H17" s="117"/>
      <c r="I17" s="113">
        <f t="shared" si="2"/>
        <v>41450</v>
      </c>
    </row>
    <row r="18" spans="1:10" ht="13.8" x14ac:dyDescent="0.25">
      <c r="A18" s="135" t="s">
        <v>375</v>
      </c>
      <c r="B18" s="136" t="s">
        <v>98</v>
      </c>
      <c r="C18" s="137">
        <f t="shared" si="3"/>
        <v>41441</v>
      </c>
      <c r="D18" s="138" t="s">
        <v>6</v>
      </c>
      <c r="E18" s="139">
        <f t="shared" si="0"/>
        <v>41454</v>
      </c>
      <c r="F18" s="140">
        <f t="shared" si="4"/>
        <v>41460</v>
      </c>
      <c r="G18" s="140">
        <f t="shared" si="1"/>
        <v>41461</v>
      </c>
      <c r="H18" s="141"/>
      <c r="I18" s="142">
        <f t="shared" si="2"/>
        <v>41464</v>
      </c>
      <c r="J18" s="50"/>
    </row>
    <row r="19" spans="1:10" ht="13.8" x14ac:dyDescent="0.25">
      <c r="A19" s="134" t="s">
        <v>376</v>
      </c>
      <c r="B19" s="44" t="s">
        <v>53</v>
      </c>
      <c r="C19" s="97">
        <f t="shared" si="3"/>
        <v>41455</v>
      </c>
      <c r="D19" s="63" t="s">
        <v>6</v>
      </c>
      <c r="E19" s="66">
        <f>+C19+13</f>
        <v>41468</v>
      </c>
      <c r="F19" s="111">
        <f t="shared" si="4"/>
        <v>41474</v>
      </c>
      <c r="G19" s="111">
        <f>+E19+4</f>
        <v>41472</v>
      </c>
      <c r="H19" s="117"/>
      <c r="I19" s="113">
        <f>1+G19</f>
        <v>41473</v>
      </c>
    </row>
    <row r="20" spans="1:10" ht="13.8" x14ac:dyDescent="0.25">
      <c r="A20" s="110" t="s">
        <v>377</v>
      </c>
      <c r="B20" s="43" t="s">
        <v>101</v>
      </c>
      <c r="C20" s="108">
        <f>14+C19</f>
        <v>41469</v>
      </c>
      <c r="D20" s="62" t="s">
        <v>6</v>
      </c>
      <c r="E20" s="70">
        <f t="shared" si="0"/>
        <v>41482</v>
      </c>
      <c r="F20" s="114">
        <f t="shared" si="4"/>
        <v>41488</v>
      </c>
      <c r="G20" s="114">
        <f t="shared" ref="G20:G32" si="5">+E20+7</f>
        <v>41489</v>
      </c>
      <c r="H20" s="118"/>
      <c r="I20" s="116">
        <f t="shared" ref="I20:I32" si="6">3+G20</f>
        <v>41492</v>
      </c>
    </row>
    <row r="21" spans="1:10" ht="13.8" x14ac:dyDescent="0.25">
      <c r="A21" s="46" t="s">
        <v>378</v>
      </c>
      <c r="B21" s="44" t="s">
        <v>56</v>
      </c>
      <c r="C21" s="97">
        <f t="shared" si="3"/>
        <v>41483</v>
      </c>
      <c r="D21" s="63" t="s">
        <v>6</v>
      </c>
      <c r="E21" s="66">
        <f t="shared" si="0"/>
        <v>41496</v>
      </c>
      <c r="F21" s="111">
        <f t="shared" si="4"/>
        <v>41502</v>
      </c>
      <c r="G21" s="111">
        <f t="shared" si="5"/>
        <v>41503</v>
      </c>
      <c r="H21" s="117"/>
      <c r="I21" s="113">
        <f t="shared" si="6"/>
        <v>41506</v>
      </c>
    </row>
    <row r="22" spans="1:10" ht="13.8" x14ac:dyDescent="0.25">
      <c r="A22" s="110" t="s">
        <v>379</v>
      </c>
      <c r="B22" s="43" t="s">
        <v>58</v>
      </c>
      <c r="C22" s="108">
        <f t="shared" si="3"/>
        <v>41497</v>
      </c>
      <c r="D22" s="62" t="s">
        <v>6</v>
      </c>
      <c r="E22" s="70">
        <f t="shared" si="0"/>
        <v>41510</v>
      </c>
      <c r="F22" s="114">
        <f>5+E22</f>
        <v>41515</v>
      </c>
      <c r="G22" s="114">
        <f t="shared" si="5"/>
        <v>41517</v>
      </c>
      <c r="H22" s="118"/>
      <c r="I22" s="116">
        <f t="shared" si="6"/>
        <v>41520</v>
      </c>
    </row>
    <row r="23" spans="1:10" ht="13.8" x14ac:dyDescent="0.25">
      <c r="A23" s="46" t="s">
        <v>380</v>
      </c>
      <c r="B23" s="44" t="s">
        <v>60</v>
      </c>
      <c r="C23" s="97">
        <f t="shared" si="3"/>
        <v>41511</v>
      </c>
      <c r="D23" s="63" t="s">
        <v>6</v>
      </c>
      <c r="E23" s="66">
        <f t="shared" si="0"/>
        <v>41524</v>
      </c>
      <c r="F23" s="111">
        <f t="shared" si="4"/>
        <v>41530</v>
      </c>
      <c r="G23" s="111">
        <f t="shared" si="5"/>
        <v>41531</v>
      </c>
      <c r="H23" s="117"/>
      <c r="I23" s="113">
        <f t="shared" si="6"/>
        <v>41534</v>
      </c>
    </row>
    <row r="24" spans="1:10" ht="13.8" x14ac:dyDescent="0.25">
      <c r="A24" s="110" t="s">
        <v>381</v>
      </c>
      <c r="B24" s="43" t="s">
        <v>106</v>
      </c>
      <c r="C24" s="108">
        <f t="shared" si="3"/>
        <v>41525</v>
      </c>
      <c r="D24" s="62" t="s">
        <v>6</v>
      </c>
      <c r="E24" s="70">
        <f t="shared" si="0"/>
        <v>41538</v>
      </c>
      <c r="F24" s="114">
        <f t="shared" si="4"/>
        <v>41544</v>
      </c>
      <c r="G24" s="114">
        <f t="shared" si="5"/>
        <v>41545</v>
      </c>
      <c r="H24" s="118"/>
      <c r="I24" s="116">
        <f t="shared" si="6"/>
        <v>41548</v>
      </c>
    </row>
    <row r="25" spans="1:10" ht="13.8" x14ac:dyDescent="0.25">
      <c r="A25" s="46" t="s">
        <v>382</v>
      </c>
      <c r="B25" s="44" t="s">
        <v>63</v>
      </c>
      <c r="C25" s="97">
        <f t="shared" si="3"/>
        <v>41539</v>
      </c>
      <c r="D25" s="63" t="s">
        <v>6</v>
      </c>
      <c r="E25" s="66">
        <f t="shared" si="0"/>
        <v>41552</v>
      </c>
      <c r="F25" s="111">
        <f t="shared" si="4"/>
        <v>41558</v>
      </c>
      <c r="G25" s="111">
        <f t="shared" si="5"/>
        <v>41559</v>
      </c>
      <c r="H25" s="117"/>
      <c r="I25" s="113">
        <f t="shared" si="6"/>
        <v>41562</v>
      </c>
    </row>
    <row r="26" spans="1:10" ht="13.8" x14ac:dyDescent="0.25">
      <c r="A26" s="110" t="s">
        <v>383</v>
      </c>
      <c r="B26" s="43" t="s">
        <v>109</v>
      </c>
      <c r="C26" s="108">
        <f t="shared" si="3"/>
        <v>41553</v>
      </c>
      <c r="D26" s="62" t="s">
        <v>6</v>
      </c>
      <c r="E26" s="70">
        <f t="shared" si="0"/>
        <v>41566</v>
      </c>
      <c r="F26" s="114">
        <f t="shared" si="4"/>
        <v>41572</v>
      </c>
      <c r="G26" s="114">
        <f t="shared" si="5"/>
        <v>41573</v>
      </c>
      <c r="H26" s="118"/>
      <c r="I26" s="116">
        <f t="shared" si="6"/>
        <v>41576</v>
      </c>
    </row>
    <row r="27" spans="1:10" ht="13.8" x14ac:dyDescent="0.25">
      <c r="A27" s="46" t="s">
        <v>384</v>
      </c>
      <c r="B27" s="44" t="s">
        <v>66</v>
      </c>
      <c r="C27" s="97">
        <f t="shared" si="3"/>
        <v>41567</v>
      </c>
      <c r="D27" s="63" t="s">
        <v>6</v>
      </c>
      <c r="E27" s="66">
        <f t="shared" si="0"/>
        <v>41580</v>
      </c>
      <c r="F27" s="111">
        <f t="shared" si="4"/>
        <v>41586</v>
      </c>
      <c r="G27" s="111">
        <f t="shared" si="5"/>
        <v>41587</v>
      </c>
      <c r="H27" s="117"/>
      <c r="I27" s="113">
        <f t="shared" si="6"/>
        <v>41590</v>
      </c>
    </row>
    <row r="28" spans="1:10" ht="13.8" x14ac:dyDescent="0.25">
      <c r="A28" s="110" t="s">
        <v>385</v>
      </c>
      <c r="B28" s="43" t="s">
        <v>113</v>
      </c>
      <c r="C28" s="108">
        <f t="shared" si="3"/>
        <v>41581</v>
      </c>
      <c r="D28" s="62" t="s">
        <v>6</v>
      </c>
      <c r="E28" s="70">
        <f t="shared" si="0"/>
        <v>41594</v>
      </c>
      <c r="F28" s="114">
        <f t="shared" si="4"/>
        <v>41600</v>
      </c>
      <c r="G28" s="114">
        <f t="shared" si="5"/>
        <v>41601</v>
      </c>
      <c r="H28" s="118"/>
      <c r="I28" s="116">
        <f t="shared" si="6"/>
        <v>41604</v>
      </c>
    </row>
    <row r="29" spans="1:10" ht="13.8" x14ac:dyDescent="0.25">
      <c r="A29" s="46" t="s">
        <v>386</v>
      </c>
      <c r="B29" s="44" t="s">
        <v>113</v>
      </c>
      <c r="C29" s="97">
        <f t="shared" si="3"/>
        <v>41595</v>
      </c>
      <c r="D29" s="63" t="s">
        <v>6</v>
      </c>
      <c r="E29" s="66">
        <f t="shared" si="0"/>
        <v>41608</v>
      </c>
      <c r="F29" s="111">
        <f t="shared" si="4"/>
        <v>41614</v>
      </c>
      <c r="G29" s="111">
        <f t="shared" si="5"/>
        <v>41615</v>
      </c>
      <c r="H29" s="117"/>
      <c r="I29" s="113">
        <f t="shared" si="6"/>
        <v>41618</v>
      </c>
    </row>
    <row r="30" spans="1:10" ht="13.8" x14ac:dyDescent="0.25">
      <c r="A30" s="110" t="s">
        <v>387</v>
      </c>
      <c r="B30" s="43" t="s">
        <v>116</v>
      </c>
      <c r="C30" s="108">
        <f t="shared" si="3"/>
        <v>41609</v>
      </c>
      <c r="D30" s="62" t="s">
        <v>6</v>
      </c>
      <c r="E30" s="70">
        <f t="shared" si="0"/>
        <v>41622</v>
      </c>
      <c r="F30" s="114">
        <f t="shared" si="4"/>
        <v>41628</v>
      </c>
      <c r="G30" s="114">
        <f t="shared" si="5"/>
        <v>41629</v>
      </c>
      <c r="H30" s="118"/>
      <c r="I30" s="116">
        <f t="shared" si="6"/>
        <v>41632</v>
      </c>
    </row>
    <row r="31" spans="1:10" ht="13.8" x14ac:dyDescent="0.25">
      <c r="A31" s="46" t="s">
        <v>388</v>
      </c>
      <c r="B31" s="25" t="s">
        <v>116</v>
      </c>
      <c r="C31" s="97">
        <f t="shared" si="3"/>
        <v>41623</v>
      </c>
      <c r="D31" s="63" t="s">
        <v>6</v>
      </c>
      <c r="E31" s="66">
        <f t="shared" si="0"/>
        <v>41636</v>
      </c>
      <c r="F31" s="111">
        <f t="shared" si="4"/>
        <v>41642</v>
      </c>
      <c r="G31" s="111">
        <f t="shared" si="5"/>
        <v>41643</v>
      </c>
      <c r="H31" s="117"/>
      <c r="I31" s="113">
        <f t="shared" si="6"/>
        <v>41646</v>
      </c>
    </row>
    <row r="32" spans="1:10" ht="13.8" x14ac:dyDescent="0.25">
      <c r="A32" s="110" t="s">
        <v>389</v>
      </c>
      <c r="B32" s="43" t="s">
        <v>35</v>
      </c>
      <c r="C32" s="108">
        <f t="shared" si="3"/>
        <v>41637</v>
      </c>
      <c r="D32" s="62" t="s">
        <v>6</v>
      </c>
      <c r="E32" s="70">
        <f t="shared" si="0"/>
        <v>41650</v>
      </c>
      <c r="F32" s="114">
        <f t="shared" si="4"/>
        <v>41656</v>
      </c>
      <c r="G32" s="114">
        <f t="shared" si="5"/>
        <v>41657</v>
      </c>
      <c r="H32" s="118"/>
      <c r="I32" s="116">
        <f t="shared" si="6"/>
        <v>41660</v>
      </c>
    </row>
    <row r="33" spans="1:9" ht="13.8" x14ac:dyDescent="0.25">
      <c r="B33" s="33"/>
      <c r="C33" s="97"/>
      <c r="D33" s="63"/>
      <c r="E33" s="66"/>
      <c r="F33" s="47"/>
      <c r="G33" s="97"/>
      <c r="H33" s="1"/>
      <c r="I33" s="85"/>
    </row>
    <row r="34" spans="1:9" ht="13.8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x14ac:dyDescent="0.25">
      <c r="A35" s="6" t="s">
        <v>161</v>
      </c>
      <c r="B35" s="25"/>
      <c r="C35" s="98"/>
      <c r="D35" s="64"/>
      <c r="E35" s="85"/>
      <c r="F35" s="27"/>
      <c r="G35" s="97"/>
      <c r="H35" s="2"/>
      <c r="I35" s="85"/>
    </row>
    <row r="36" spans="1:9" x14ac:dyDescent="0.25">
      <c r="C36" s="102"/>
      <c r="D36"/>
      <c r="E36" s="125"/>
      <c r="F36"/>
      <c r="G36"/>
      <c r="I36"/>
    </row>
    <row r="37" spans="1:9" ht="13.8" x14ac:dyDescent="0.25">
      <c r="A37" s="6" t="s">
        <v>163</v>
      </c>
      <c r="B37" s="25"/>
      <c r="C37" s="98"/>
      <c r="D37" s="64"/>
      <c r="E37" s="85"/>
      <c r="F37" s="27"/>
      <c r="G37" s="97"/>
      <c r="H37" s="2"/>
      <c r="I37" s="85"/>
    </row>
    <row r="38" spans="1:9" ht="13.8" x14ac:dyDescent="0.25">
      <c r="A38" s="106" t="s">
        <v>160</v>
      </c>
      <c r="B38" s="24" t="s">
        <v>158</v>
      </c>
    </row>
    <row r="39" spans="1:9" ht="13.8" x14ac:dyDescent="0.25">
      <c r="B39" s="45"/>
      <c r="C39" s="98"/>
      <c r="D39" s="63"/>
      <c r="E39" s="66"/>
      <c r="F39" s="27"/>
      <c r="G39" s="98"/>
      <c r="H39" s="24"/>
      <c r="I39" s="85"/>
    </row>
  </sheetData>
  <mergeCells count="3">
    <mergeCell ref="B1:J1"/>
    <mergeCell ref="G3:I3"/>
    <mergeCell ref="A34:I34"/>
  </mergeCells>
  <printOptions gridLines="1"/>
  <pageMargins left="0.7" right="0.7" top="0.75" bottom="0.75" header="0.3" footer="0.3"/>
  <pageSetup scale="90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39"/>
  <sheetViews>
    <sheetView workbookViewId="0">
      <selection activeCell="G32" sqref="G32"/>
    </sheetView>
  </sheetViews>
  <sheetFormatPr defaultColWidth="9.109375" defaultRowHeight="13.2" x14ac:dyDescent="0.25"/>
  <cols>
    <col min="2" max="2" width="6.44140625" customWidth="1"/>
    <col min="3" max="3" width="10" style="99" customWidth="1"/>
    <col min="4" max="4" width="2.5546875" style="68" customWidth="1"/>
    <col min="5" max="5" width="9.44140625" style="86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B1" s="149" t="s">
        <v>334</v>
      </c>
      <c r="C1" s="149"/>
      <c r="D1" s="149"/>
      <c r="E1" s="149"/>
      <c r="F1" s="149"/>
      <c r="G1" s="149"/>
      <c r="H1" s="149"/>
      <c r="I1" s="149"/>
      <c r="J1" s="149"/>
    </row>
    <row r="2" spans="1:10" ht="9.75" customHeight="1" x14ac:dyDescent="0.3">
      <c r="B2" s="10"/>
      <c r="C2" s="91"/>
      <c r="D2" s="60"/>
      <c r="E2" s="83"/>
      <c r="F2" s="100"/>
      <c r="G2" s="91"/>
      <c r="H2" s="10"/>
      <c r="I2" s="83"/>
    </row>
    <row r="3" spans="1:10" ht="36.75" customHeight="1" thickBot="1" x14ac:dyDescent="0.35">
      <c r="B3" s="25"/>
      <c r="C3" s="98"/>
      <c r="D3" s="64"/>
      <c r="E3" s="85"/>
      <c r="F3" s="27"/>
      <c r="G3" s="150" t="s">
        <v>390</v>
      </c>
      <c r="H3" s="150"/>
      <c r="I3" s="150"/>
    </row>
    <row r="4" spans="1:10" ht="63" thickBot="1" x14ac:dyDescent="0.35">
      <c r="A4" s="28" t="s">
        <v>1</v>
      </c>
      <c r="B4" s="29" t="s">
        <v>2</v>
      </c>
      <c r="C4" s="107" t="s">
        <v>3</v>
      </c>
      <c r="D4" s="65"/>
      <c r="E4" s="90" t="s">
        <v>4</v>
      </c>
      <c r="F4" s="101" t="s">
        <v>152</v>
      </c>
      <c r="G4" s="92" t="s">
        <v>164</v>
      </c>
      <c r="H4" s="32" t="s">
        <v>162</v>
      </c>
      <c r="I4" s="84" t="s">
        <v>250</v>
      </c>
    </row>
    <row r="5" spans="1:10" ht="13.8" x14ac:dyDescent="0.25">
      <c r="A5" s="3" t="s">
        <v>332</v>
      </c>
      <c r="B5" s="33">
        <v>6</v>
      </c>
      <c r="C5" s="97">
        <v>40881</v>
      </c>
      <c r="D5" s="63" t="s">
        <v>6</v>
      </c>
      <c r="E5" s="66">
        <f t="shared" ref="E5:E32" si="0">+C5+13</f>
        <v>40894</v>
      </c>
      <c r="F5" s="111">
        <f>5+E5</f>
        <v>40899</v>
      </c>
      <c r="G5" s="111">
        <f>+E5+7</f>
        <v>40901</v>
      </c>
      <c r="H5" s="112"/>
      <c r="I5" s="113">
        <f>3+G5</f>
        <v>40904</v>
      </c>
      <c r="J5" s="50"/>
    </row>
    <row r="6" spans="1:10" ht="13.8" x14ac:dyDescent="0.25">
      <c r="A6" s="13" t="s">
        <v>333</v>
      </c>
      <c r="B6" s="43" t="s">
        <v>116</v>
      </c>
      <c r="C6" s="108">
        <f>+E5+1</f>
        <v>40895</v>
      </c>
      <c r="D6" s="62" t="s">
        <v>6</v>
      </c>
      <c r="E6" s="70">
        <f t="shared" si="0"/>
        <v>40908</v>
      </c>
      <c r="F6" s="114">
        <f>6+E6</f>
        <v>40914</v>
      </c>
      <c r="G6" s="114">
        <f t="shared" ref="G6:G32" si="1">+E6+7</f>
        <v>40915</v>
      </c>
      <c r="H6" s="115"/>
      <c r="I6" s="116">
        <f t="shared" ref="I6:I18" si="2">3+G6</f>
        <v>40918</v>
      </c>
    </row>
    <row r="7" spans="1:10" ht="13.8" x14ac:dyDescent="0.25">
      <c r="A7" s="3" t="s">
        <v>336</v>
      </c>
      <c r="B7" s="33">
        <v>7</v>
      </c>
      <c r="C7" s="97">
        <f t="shared" ref="C7:C32" si="3">14+C6</f>
        <v>40909</v>
      </c>
      <c r="D7" s="63" t="s">
        <v>6</v>
      </c>
      <c r="E7" s="66">
        <f t="shared" si="0"/>
        <v>40922</v>
      </c>
      <c r="F7" s="111">
        <f t="shared" ref="F7:F32" si="4">6+E7</f>
        <v>40928</v>
      </c>
      <c r="G7" s="111">
        <f t="shared" si="1"/>
        <v>40929</v>
      </c>
      <c r="H7" s="112"/>
      <c r="I7" s="113">
        <f t="shared" si="2"/>
        <v>40932</v>
      </c>
      <c r="J7" s="50"/>
    </row>
    <row r="8" spans="1:10" ht="13.8" x14ac:dyDescent="0.25">
      <c r="A8" s="13" t="s">
        <v>337</v>
      </c>
      <c r="B8" s="43" t="s">
        <v>252</v>
      </c>
      <c r="C8" s="108">
        <f t="shared" si="3"/>
        <v>40923</v>
      </c>
      <c r="D8" s="62" t="s">
        <v>6</v>
      </c>
      <c r="E8" s="70">
        <f t="shared" si="0"/>
        <v>40936</v>
      </c>
      <c r="F8" s="114">
        <f t="shared" si="4"/>
        <v>40942</v>
      </c>
      <c r="G8" s="114">
        <f t="shared" si="1"/>
        <v>40943</v>
      </c>
      <c r="H8" s="115"/>
      <c r="I8" s="116">
        <f t="shared" si="2"/>
        <v>40946</v>
      </c>
    </row>
    <row r="9" spans="1:10" s="109" customFormat="1" ht="13.8" x14ac:dyDescent="0.25">
      <c r="A9" s="3" t="s">
        <v>338</v>
      </c>
      <c r="B9" s="44" t="s">
        <v>38</v>
      </c>
      <c r="C9" s="97">
        <f t="shared" si="3"/>
        <v>40937</v>
      </c>
      <c r="D9" s="63" t="s">
        <v>6</v>
      </c>
      <c r="E9" s="66">
        <f t="shared" si="0"/>
        <v>40950</v>
      </c>
      <c r="F9" s="111">
        <f t="shared" si="4"/>
        <v>40956</v>
      </c>
      <c r="G9" s="111">
        <f t="shared" si="1"/>
        <v>40957</v>
      </c>
      <c r="H9" s="117"/>
      <c r="I9" s="113">
        <f t="shared" si="2"/>
        <v>40960</v>
      </c>
    </row>
    <row r="10" spans="1:10" ht="13.8" x14ac:dyDescent="0.25">
      <c r="A10" s="13" t="s">
        <v>339</v>
      </c>
      <c r="B10" s="43" t="s">
        <v>84</v>
      </c>
      <c r="C10" s="108">
        <f t="shared" si="3"/>
        <v>40951</v>
      </c>
      <c r="D10" s="62" t="s">
        <v>6</v>
      </c>
      <c r="E10" s="70">
        <f t="shared" si="0"/>
        <v>40964</v>
      </c>
      <c r="F10" s="114">
        <f t="shared" si="4"/>
        <v>40970</v>
      </c>
      <c r="G10" s="114">
        <f t="shared" si="1"/>
        <v>40971</v>
      </c>
      <c r="H10" s="118"/>
      <c r="I10" s="116">
        <f t="shared" si="2"/>
        <v>40974</v>
      </c>
      <c r="J10" s="50"/>
    </row>
    <row r="11" spans="1:10" ht="13.8" x14ac:dyDescent="0.25">
      <c r="A11" s="3" t="s">
        <v>340</v>
      </c>
      <c r="B11" s="44" t="s">
        <v>41</v>
      </c>
      <c r="C11" s="97">
        <f t="shared" si="3"/>
        <v>40965</v>
      </c>
      <c r="D11" s="63" t="s">
        <v>6</v>
      </c>
      <c r="E11" s="66">
        <f t="shared" si="0"/>
        <v>40978</v>
      </c>
      <c r="F11" s="111">
        <f t="shared" si="4"/>
        <v>40984</v>
      </c>
      <c r="G11" s="111">
        <f t="shared" si="1"/>
        <v>40985</v>
      </c>
      <c r="H11" s="117"/>
      <c r="I11" s="113">
        <f t="shared" si="2"/>
        <v>40988</v>
      </c>
    </row>
    <row r="12" spans="1:10" ht="13.8" x14ac:dyDescent="0.25">
      <c r="A12" s="13" t="s">
        <v>341</v>
      </c>
      <c r="B12" s="43" t="s">
        <v>87</v>
      </c>
      <c r="C12" s="108">
        <f t="shared" si="3"/>
        <v>40979</v>
      </c>
      <c r="D12" s="62" t="s">
        <v>6</v>
      </c>
      <c r="E12" s="70">
        <f t="shared" si="0"/>
        <v>40992</v>
      </c>
      <c r="F12" s="114">
        <f t="shared" si="4"/>
        <v>40998</v>
      </c>
      <c r="G12" s="114">
        <f t="shared" si="1"/>
        <v>40999</v>
      </c>
      <c r="H12" s="118" t="s">
        <v>122</v>
      </c>
      <c r="I12" s="116">
        <f t="shared" si="2"/>
        <v>41002</v>
      </c>
    </row>
    <row r="13" spans="1:10" ht="13.8" x14ac:dyDescent="0.25">
      <c r="A13" s="3" t="s">
        <v>342</v>
      </c>
      <c r="B13" s="44" t="s">
        <v>44</v>
      </c>
      <c r="C13" s="97">
        <f t="shared" si="3"/>
        <v>40993</v>
      </c>
      <c r="D13" s="63" t="s">
        <v>6</v>
      </c>
      <c r="E13" s="66">
        <f t="shared" si="0"/>
        <v>41006</v>
      </c>
      <c r="F13" s="111">
        <f t="shared" si="4"/>
        <v>41012</v>
      </c>
      <c r="G13" s="111">
        <f t="shared" si="1"/>
        <v>41013</v>
      </c>
      <c r="H13" s="117"/>
      <c r="I13" s="113">
        <f t="shared" si="2"/>
        <v>41016</v>
      </c>
      <c r="J13" s="50"/>
    </row>
    <row r="14" spans="1:10" ht="13.8" x14ac:dyDescent="0.25">
      <c r="A14" s="13" t="s">
        <v>343</v>
      </c>
      <c r="B14" s="43" t="s">
        <v>90</v>
      </c>
      <c r="C14" s="108">
        <f t="shared" si="3"/>
        <v>41007</v>
      </c>
      <c r="D14" s="62" t="s">
        <v>6</v>
      </c>
      <c r="E14" s="70">
        <f t="shared" si="0"/>
        <v>41020</v>
      </c>
      <c r="F14" s="114">
        <f t="shared" si="4"/>
        <v>41026</v>
      </c>
      <c r="G14" s="114">
        <f t="shared" si="1"/>
        <v>41027</v>
      </c>
      <c r="H14" s="119"/>
      <c r="I14" s="116">
        <f t="shared" si="2"/>
        <v>41030</v>
      </c>
      <c r="J14" s="50"/>
    </row>
    <row r="15" spans="1:10" ht="13.8" x14ac:dyDescent="0.25">
      <c r="A15" s="3" t="s">
        <v>344</v>
      </c>
      <c r="B15" s="44" t="s">
        <v>47</v>
      </c>
      <c r="C15" s="97">
        <f t="shared" si="3"/>
        <v>41021</v>
      </c>
      <c r="D15" s="63" t="s">
        <v>6</v>
      </c>
      <c r="E15" s="66">
        <f t="shared" si="0"/>
        <v>41034</v>
      </c>
      <c r="F15" s="111">
        <f t="shared" si="4"/>
        <v>41040</v>
      </c>
      <c r="G15" s="111">
        <f t="shared" si="1"/>
        <v>41041</v>
      </c>
      <c r="H15" s="120"/>
      <c r="I15" s="113">
        <f t="shared" si="2"/>
        <v>41044</v>
      </c>
      <c r="J15" s="50"/>
    </row>
    <row r="16" spans="1:10" ht="13.8" x14ac:dyDescent="0.25">
      <c r="A16" s="13" t="s">
        <v>345</v>
      </c>
      <c r="B16" s="43" t="s">
        <v>93</v>
      </c>
      <c r="C16" s="108">
        <f t="shared" si="3"/>
        <v>41035</v>
      </c>
      <c r="D16" s="62" t="s">
        <v>6</v>
      </c>
      <c r="E16" s="70">
        <f t="shared" si="0"/>
        <v>41048</v>
      </c>
      <c r="F16" s="114">
        <f>5+E16</f>
        <v>41053</v>
      </c>
      <c r="G16" s="114">
        <f t="shared" si="1"/>
        <v>41055</v>
      </c>
      <c r="H16" s="118"/>
      <c r="I16" s="116">
        <f t="shared" si="2"/>
        <v>41058</v>
      </c>
      <c r="J16" s="50"/>
    </row>
    <row r="17" spans="1:10" ht="13.8" x14ac:dyDescent="0.25">
      <c r="A17" s="3" t="s">
        <v>346</v>
      </c>
      <c r="B17" s="45" t="s">
        <v>96</v>
      </c>
      <c r="C17" s="97">
        <f t="shared" si="3"/>
        <v>41049</v>
      </c>
      <c r="D17" s="63" t="s">
        <v>6</v>
      </c>
      <c r="E17" s="66">
        <f t="shared" si="0"/>
        <v>41062</v>
      </c>
      <c r="F17" s="111">
        <f t="shared" si="4"/>
        <v>41068</v>
      </c>
      <c r="G17" s="111">
        <f t="shared" si="1"/>
        <v>41069</v>
      </c>
      <c r="H17" s="117"/>
      <c r="I17" s="113">
        <f t="shared" si="2"/>
        <v>41072</v>
      </c>
    </row>
    <row r="18" spans="1:10" ht="13.8" x14ac:dyDescent="0.25">
      <c r="A18" s="13" t="s">
        <v>347</v>
      </c>
      <c r="B18" s="43" t="s">
        <v>98</v>
      </c>
      <c r="C18" s="108">
        <f t="shared" si="3"/>
        <v>41063</v>
      </c>
      <c r="D18" s="62" t="s">
        <v>6</v>
      </c>
      <c r="E18" s="70">
        <f t="shared" si="0"/>
        <v>41076</v>
      </c>
      <c r="F18" s="114">
        <f t="shared" si="4"/>
        <v>41082</v>
      </c>
      <c r="G18" s="114">
        <f t="shared" si="1"/>
        <v>41083</v>
      </c>
      <c r="H18" s="119"/>
      <c r="I18" s="116">
        <f t="shared" si="2"/>
        <v>41086</v>
      </c>
      <c r="J18" s="50"/>
    </row>
    <row r="19" spans="1:10" ht="13.8" x14ac:dyDescent="0.25">
      <c r="A19" s="126" t="s">
        <v>361</v>
      </c>
      <c r="B19" s="127" t="s">
        <v>98</v>
      </c>
      <c r="C19" s="128">
        <f t="shared" si="3"/>
        <v>41077</v>
      </c>
      <c r="D19" s="129" t="s">
        <v>6</v>
      </c>
      <c r="E19" s="130">
        <f t="shared" si="0"/>
        <v>41090</v>
      </c>
      <c r="F19" s="131">
        <f t="shared" si="4"/>
        <v>41096</v>
      </c>
      <c r="G19" s="131">
        <f t="shared" si="1"/>
        <v>41097</v>
      </c>
      <c r="H19" s="132"/>
      <c r="I19" s="133">
        <f>3+G19</f>
        <v>41100</v>
      </c>
    </row>
    <row r="20" spans="1:10" ht="13.8" x14ac:dyDescent="0.25">
      <c r="A20" s="110" t="s">
        <v>348</v>
      </c>
      <c r="B20" s="43" t="s">
        <v>101</v>
      </c>
      <c r="C20" s="108">
        <f t="shared" si="3"/>
        <v>41091</v>
      </c>
      <c r="D20" s="62" t="s">
        <v>6</v>
      </c>
      <c r="E20" s="70">
        <f t="shared" si="0"/>
        <v>41104</v>
      </c>
      <c r="F20" s="114">
        <f t="shared" si="4"/>
        <v>41110</v>
      </c>
      <c r="G20" s="114">
        <f t="shared" si="1"/>
        <v>41111</v>
      </c>
      <c r="H20" s="118"/>
      <c r="I20" s="116">
        <f t="shared" ref="I20:I32" si="5">3+G20</f>
        <v>41114</v>
      </c>
    </row>
    <row r="21" spans="1:10" ht="13.8" x14ac:dyDescent="0.25">
      <c r="A21" s="46" t="s">
        <v>349</v>
      </c>
      <c r="B21" s="44" t="s">
        <v>101</v>
      </c>
      <c r="C21" s="97">
        <f t="shared" si="3"/>
        <v>41105</v>
      </c>
      <c r="D21" s="63" t="s">
        <v>6</v>
      </c>
      <c r="E21" s="66">
        <f t="shared" si="0"/>
        <v>41118</v>
      </c>
      <c r="F21" s="111">
        <f t="shared" si="4"/>
        <v>41124</v>
      </c>
      <c r="G21" s="111">
        <f t="shared" si="1"/>
        <v>41125</v>
      </c>
      <c r="H21" s="117"/>
      <c r="I21" s="113">
        <f t="shared" si="5"/>
        <v>41128</v>
      </c>
    </row>
    <row r="22" spans="1:10" ht="13.8" x14ac:dyDescent="0.25">
      <c r="A22" s="110" t="s">
        <v>350</v>
      </c>
      <c r="B22" s="43" t="s">
        <v>56</v>
      </c>
      <c r="C22" s="108">
        <f t="shared" si="3"/>
        <v>41119</v>
      </c>
      <c r="D22" s="62" t="s">
        <v>6</v>
      </c>
      <c r="E22" s="70">
        <f t="shared" si="0"/>
        <v>41132</v>
      </c>
      <c r="F22" s="114">
        <f t="shared" si="4"/>
        <v>41138</v>
      </c>
      <c r="G22" s="114">
        <f t="shared" si="1"/>
        <v>41139</v>
      </c>
      <c r="H22" s="118"/>
      <c r="I22" s="116">
        <f t="shared" si="5"/>
        <v>41142</v>
      </c>
    </row>
    <row r="23" spans="1:10" ht="13.8" x14ac:dyDescent="0.25">
      <c r="A23" s="46" t="s">
        <v>351</v>
      </c>
      <c r="B23" s="44" t="s">
        <v>58</v>
      </c>
      <c r="C23" s="97">
        <f t="shared" si="3"/>
        <v>41133</v>
      </c>
      <c r="D23" s="63" t="s">
        <v>6</v>
      </c>
      <c r="E23" s="66">
        <f t="shared" si="0"/>
        <v>41146</v>
      </c>
      <c r="F23" s="111">
        <f>5+E23</f>
        <v>41151</v>
      </c>
      <c r="G23" s="111">
        <f t="shared" si="1"/>
        <v>41153</v>
      </c>
      <c r="H23" s="117"/>
      <c r="I23" s="113">
        <f t="shared" si="5"/>
        <v>41156</v>
      </c>
    </row>
    <row r="24" spans="1:10" ht="13.8" x14ac:dyDescent="0.25">
      <c r="A24" s="110" t="s">
        <v>352</v>
      </c>
      <c r="B24" s="43" t="s">
        <v>60</v>
      </c>
      <c r="C24" s="108">
        <f t="shared" si="3"/>
        <v>41147</v>
      </c>
      <c r="D24" s="62" t="s">
        <v>6</v>
      </c>
      <c r="E24" s="70">
        <f t="shared" si="0"/>
        <v>41160</v>
      </c>
      <c r="F24" s="114">
        <f t="shared" si="4"/>
        <v>41166</v>
      </c>
      <c r="G24" s="114">
        <f t="shared" si="1"/>
        <v>41167</v>
      </c>
      <c r="H24" s="118"/>
      <c r="I24" s="116">
        <f t="shared" si="5"/>
        <v>41170</v>
      </c>
    </row>
    <row r="25" spans="1:10" ht="13.8" x14ac:dyDescent="0.25">
      <c r="A25" s="46" t="s">
        <v>353</v>
      </c>
      <c r="B25" s="44" t="s">
        <v>106</v>
      </c>
      <c r="C25" s="97">
        <f t="shared" si="3"/>
        <v>41161</v>
      </c>
      <c r="D25" s="63" t="s">
        <v>6</v>
      </c>
      <c r="E25" s="66">
        <f t="shared" si="0"/>
        <v>41174</v>
      </c>
      <c r="F25" s="111">
        <f t="shared" si="4"/>
        <v>41180</v>
      </c>
      <c r="G25" s="111">
        <f t="shared" si="1"/>
        <v>41181</v>
      </c>
      <c r="H25" s="117"/>
      <c r="I25" s="113">
        <f t="shared" si="5"/>
        <v>41184</v>
      </c>
    </row>
    <row r="26" spans="1:10" ht="13.8" x14ac:dyDescent="0.25">
      <c r="A26" s="110" t="s">
        <v>354</v>
      </c>
      <c r="B26" s="43" t="s">
        <v>63</v>
      </c>
      <c r="C26" s="108">
        <f t="shared" si="3"/>
        <v>41175</v>
      </c>
      <c r="D26" s="62" t="s">
        <v>6</v>
      </c>
      <c r="E26" s="70">
        <f t="shared" si="0"/>
        <v>41188</v>
      </c>
      <c r="F26" s="114">
        <f t="shared" si="4"/>
        <v>41194</v>
      </c>
      <c r="G26" s="114">
        <f t="shared" si="1"/>
        <v>41195</v>
      </c>
      <c r="H26" s="118"/>
      <c r="I26" s="116">
        <f t="shared" si="5"/>
        <v>41198</v>
      </c>
    </row>
    <row r="27" spans="1:10" ht="13.8" x14ac:dyDescent="0.25">
      <c r="A27" s="46" t="s">
        <v>355</v>
      </c>
      <c r="B27" s="44" t="s">
        <v>109</v>
      </c>
      <c r="C27" s="97">
        <f t="shared" si="3"/>
        <v>41189</v>
      </c>
      <c r="D27" s="63" t="s">
        <v>6</v>
      </c>
      <c r="E27" s="66">
        <f t="shared" si="0"/>
        <v>41202</v>
      </c>
      <c r="F27" s="111">
        <f t="shared" si="4"/>
        <v>41208</v>
      </c>
      <c r="G27" s="111">
        <f t="shared" si="1"/>
        <v>41209</v>
      </c>
      <c r="H27" s="117"/>
      <c r="I27" s="113">
        <f t="shared" si="5"/>
        <v>41212</v>
      </c>
    </row>
    <row r="28" spans="1:10" ht="13.8" x14ac:dyDescent="0.25">
      <c r="A28" s="110" t="s">
        <v>356</v>
      </c>
      <c r="B28" s="43" t="s">
        <v>66</v>
      </c>
      <c r="C28" s="108">
        <f t="shared" si="3"/>
        <v>41203</v>
      </c>
      <c r="D28" s="62" t="s">
        <v>6</v>
      </c>
      <c r="E28" s="70">
        <f t="shared" si="0"/>
        <v>41216</v>
      </c>
      <c r="F28" s="114">
        <f t="shared" si="4"/>
        <v>41222</v>
      </c>
      <c r="G28" s="114">
        <f t="shared" si="1"/>
        <v>41223</v>
      </c>
      <c r="H28" s="118"/>
      <c r="I28" s="116">
        <f t="shared" si="5"/>
        <v>41226</v>
      </c>
    </row>
    <row r="29" spans="1:10" ht="13.8" x14ac:dyDescent="0.25">
      <c r="A29" s="46" t="s">
        <v>357</v>
      </c>
      <c r="B29" s="44" t="s">
        <v>113</v>
      </c>
      <c r="C29" s="97">
        <f t="shared" si="3"/>
        <v>41217</v>
      </c>
      <c r="D29" s="63" t="s">
        <v>6</v>
      </c>
      <c r="E29" s="66">
        <f t="shared" si="0"/>
        <v>41230</v>
      </c>
      <c r="F29" s="111">
        <f>3+E29</f>
        <v>41233</v>
      </c>
      <c r="G29" s="111">
        <f>+E29</f>
        <v>41230</v>
      </c>
      <c r="H29" s="117"/>
      <c r="I29" s="113">
        <f t="shared" si="5"/>
        <v>41233</v>
      </c>
    </row>
    <row r="30" spans="1:10" ht="13.8" x14ac:dyDescent="0.25">
      <c r="A30" s="110" t="s">
        <v>358</v>
      </c>
      <c r="B30" s="43" t="s">
        <v>70</v>
      </c>
      <c r="C30" s="108">
        <f t="shared" si="3"/>
        <v>41231</v>
      </c>
      <c r="D30" s="62" t="s">
        <v>6</v>
      </c>
      <c r="E30" s="70">
        <f t="shared" si="0"/>
        <v>41244</v>
      </c>
      <c r="F30" s="114">
        <f t="shared" si="4"/>
        <v>41250</v>
      </c>
      <c r="G30" s="114">
        <f>+E30+7</f>
        <v>41251</v>
      </c>
      <c r="H30" s="118"/>
      <c r="I30" s="116">
        <f t="shared" si="5"/>
        <v>41254</v>
      </c>
    </row>
    <row r="31" spans="1:10" ht="13.8" x14ac:dyDescent="0.25">
      <c r="A31" s="46" t="s">
        <v>359</v>
      </c>
      <c r="B31" s="25" t="s">
        <v>116</v>
      </c>
      <c r="C31" s="97">
        <f t="shared" si="3"/>
        <v>41245</v>
      </c>
      <c r="D31" s="63" t="s">
        <v>6</v>
      </c>
      <c r="E31" s="66">
        <f t="shared" si="0"/>
        <v>41258</v>
      </c>
      <c r="F31" s="111">
        <f t="shared" si="4"/>
        <v>41264</v>
      </c>
      <c r="G31" s="111">
        <f t="shared" si="1"/>
        <v>41265</v>
      </c>
      <c r="H31" s="117"/>
      <c r="I31" s="113">
        <f t="shared" si="5"/>
        <v>41268</v>
      </c>
    </row>
    <row r="32" spans="1:10" ht="13.8" x14ac:dyDescent="0.25">
      <c r="A32" s="110" t="s">
        <v>360</v>
      </c>
      <c r="B32" s="43" t="s">
        <v>116</v>
      </c>
      <c r="C32" s="108">
        <f t="shared" si="3"/>
        <v>41259</v>
      </c>
      <c r="D32" s="62" t="s">
        <v>6</v>
      </c>
      <c r="E32" s="70">
        <f t="shared" si="0"/>
        <v>41272</v>
      </c>
      <c r="F32" s="114">
        <f t="shared" si="4"/>
        <v>41278</v>
      </c>
      <c r="G32" s="114">
        <f t="shared" si="1"/>
        <v>41279</v>
      </c>
      <c r="H32" s="118"/>
      <c r="I32" s="116">
        <f t="shared" si="5"/>
        <v>41282</v>
      </c>
    </row>
    <row r="33" spans="1:9" ht="13.8" x14ac:dyDescent="0.25">
      <c r="B33" s="33"/>
      <c r="C33" s="97"/>
      <c r="D33" s="63"/>
      <c r="E33" s="66"/>
      <c r="F33" s="47"/>
      <c r="G33" s="97"/>
      <c r="H33" s="1"/>
      <c r="I33" s="85"/>
    </row>
    <row r="34" spans="1:9" ht="13.8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x14ac:dyDescent="0.25">
      <c r="A35" s="6" t="s">
        <v>161</v>
      </c>
      <c r="B35" s="25"/>
      <c r="C35" s="98"/>
      <c r="D35" s="64"/>
      <c r="E35" s="85"/>
      <c r="F35" s="27"/>
      <c r="G35" s="97"/>
      <c r="H35" s="2"/>
      <c r="I35" s="85"/>
    </row>
    <row r="36" spans="1:9" x14ac:dyDescent="0.25">
      <c r="C36" s="102"/>
      <c r="D36"/>
      <c r="E36" s="125"/>
      <c r="F36"/>
      <c r="G36"/>
      <c r="I36"/>
    </row>
    <row r="37" spans="1:9" ht="13.8" x14ac:dyDescent="0.25">
      <c r="A37" s="6" t="s">
        <v>163</v>
      </c>
      <c r="B37" s="25"/>
      <c r="C37" s="98"/>
      <c r="D37" s="64"/>
      <c r="E37" s="85"/>
      <c r="F37" s="27"/>
      <c r="G37" s="97"/>
      <c r="H37" s="2"/>
      <c r="I37" s="85"/>
    </row>
    <row r="38" spans="1:9" ht="13.8" x14ac:dyDescent="0.25">
      <c r="A38" s="106" t="s">
        <v>160</v>
      </c>
      <c r="B38" s="24" t="s">
        <v>158</v>
      </c>
    </row>
    <row r="39" spans="1:9" ht="13.8" x14ac:dyDescent="0.25">
      <c r="B39" s="45"/>
      <c r="C39" s="98"/>
      <c r="D39" s="63"/>
      <c r="E39" s="66"/>
      <c r="F39" s="27"/>
      <c r="G39" s="98"/>
      <c r="H39" s="24"/>
      <c r="I39" s="85"/>
    </row>
  </sheetData>
  <mergeCells count="3">
    <mergeCell ref="B1:J1"/>
    <mergeCell ref="G3:I3"/>
    <mergeCell ref="A34:I34"/>
  </mergeCells>
  <printOptions gridLines="1"/>
  <pageMargins left="0.7" right="0.7" top="0.75" bottom="0.75" header="0.3" footer="0.3"/>
  <pageSetup scale="90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9"/>
  <sheetViews>
    <sheetView topLeftCell="A13" workbookViewId="0"/>
  </sheetViews>
  <sheetFormatPr defaultColWidth="9.109375" defaultRowHeight="13.2" x14ac:dyDescent="0.25"/>
  <cols>
    <col min="2" max="2" width="6.44140625" customWidth="1"/>
    <col min="3" max="3" width="10" style="99" customWidth="1"/>
    <col min="4" max="4" width="2.5546875" style="68" customWidth="1"/>
    <col min="5" max="5" width="9.44140625" style="86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B1" s="149" t="s">
        <v>307</v>
      </c>
      <c r="C1" s="149"/>
      <c r="D1" s="149"/>
      <c r="E1" s="149"/>
      <c r="F1" s="149"/>
      <c r="G1" s="149"/>
      <c r="H1" s="149"/>
      <c r="I1" s="149"/>
      <c r="J1" s="149"/>
    </row>
    <row r="2" spans="1:10" ht="9.75" customHeight="1" x14ac:dyDescent="0.3">
      <c r="B2" s="10"/>
      <c r="C2" s="91"/>
      <c r="D2" s="60"/>
      <c r="E2" s="83"/>
      <c r="F2" s="100"/>
      <c r="G2" s="91"/>
      <c r="H2" s="10"/>
      <c r="I2" s="83"/>
    </row>
    <row r="3" spans="1:10" ht="36.75" customHeight="1" thickBot="1" x14ac:dyDescent="0.35">
      <c r="B3" s="25"/>
      <c r="C3" s="98"/>
      <c r="D3" s="64"/>
      <c r="E3" s="85"/>
      <c r="F3" s="27"/>
      <c r="G3" s="150" t="s">
        <v>335</v>
      </c>
      <c r="H3" s="150"/>
      <c r="I3" s="150"/>
    </row>
    <row r="4" spans="1:10" ht="63" thickBot="1" x14ac:dyDescent="0.35">
      <c r="A4" s="28" t="s">
        <v>1</v>
      </c>
      <c r="B4" s="29" t="s">
        <v>2</v>
      </c>
      <c r="C4" s="107" t="s">
        <v>3</v>
      </c>
      <c r="D4" s="65"/>
      <c r="E4" s="90" t="s">
        <v>4</v>
      </c>
      <c r="F4" s="101" t="s">
        <v>152</v>
      </c>
      <c r="G4" s="92" t="s">
        <v>164</v>
      </c>
      <c r="H4" s="32" t="s">
        <v>162</v>
      </c>
      <c r="I4" s="84" t="s">
        <v>250</v>
      </c>
    </row>
    <row r="5" spans="1:10" ht="13.8" x14ac:dyDescent="0.25">
      <c r="A5" s="3" t="s">
        <v>303</v>
      </c>
      <c r="B5" s="33">
        <v>6</v>
      </c>
      <c r="C5" s="97">
        <v>40517</v>
      </c>
      <c r="D5" s="63" t="s">
        <v>6</v>
      </c>
      <c r="E5" s="66">
        <f t="shared" ref="E5:E32" si="0">+C5+13</f>
        <v>40530</v>
      </c>
      <c r="F5" s="111">
        <f>4+E5</f>
        <v>40534</v>
      </c>
      <c r="G5" s="111">
        <f>+E5+7</f>
        <v>40537</v>
      </c>
      <c r="H5" s="112"/>
      <c r="I5" s="113">
        <f>3+G5</f>
        <v>40540</v>
      </c>
      <c r="J5" s="50"/>
    </row>
    <row r="6" spans="1:10" ht="13.8" x14ac:dyDescent="0.25">
      <c r="A6" s="13" t="s">
        <v>304</v>
      </c>
      <c r="B6" s="38" t="s">
        <v>35</v>
      </c>
      <c r="C6" s="108">
        <f>+E5+1</f>
        <v>40531</v>
      </c>
      <c r="D6" s="62" t="s">
        <v>6</v>
      </c>
      <c r="E6" s="70">
        <f t="shared" si="0"/>
        <v>40544</v>
      </c>
      <c r="F6" s="114">
        <f>6+E6</f>
        <v>40550</v>
      </c>
      <c r="G6" s="114">
        <f t="shared" ref="G6:G32" si="1">+E6+7</f>
        <v>40551</v>
      </c>
      <c r="H6" s="115"/>
      <c r="I6" s="116">
        <f t="shared" ref="I6:I18" si="2">3+G6</f>
        <v>40554</v>
      </c>
    </row>
    <row r="7" spans="1:10" ht="13.8" x14ac:dyDescent="0.25">
      <c r="A7" s="3" t="s">
        <v>308</v>
      </c>
      <c r="B7" s="33">
        <v>7</v>
      </c>
      <c r="C7" s="97">
        <f t="shared" ref="C7:C32" si="3">14+C6</f>
        <v>40545</v>
      </c>
      <c r="D7" s="63" t="s">
        <v>6</v>
      </c>
      <c r="E7" s="66">
        <f t="shared" si="0"/>
        <v>40558</v>
      </c>
      <c r="F7" s="111">
        <f t="shared" ref="F7:F32" si="4">6+E7</f>
        <v>40564</v>
      </c>
      <c r="G7" s="111">
        <f t="shared" si="1"/>
        <v>40565</v>
      </c>
      <c r="H7" s="112"/>
      <c r="I7" s="113">
        <f t="shared" si="2"/>
        <v>40568</v>
      </c>
      <c r="J7" s="50"/>
    </row>
    <row r="8" spans="1:10" ht="13.8" x14ac:dyDescent="0.25">
      <c r="A8" s="13" t="s">
        <v>309</v>
      </c>
      <c r="B8" s="43" t="s">
        <v>252</v>
      </c>
      <c r="C8" s="108">
        <f t="shared" si="3"/>
        <v>40559</v>
      </c>
      <c r="D8" s="62" t="s">
        <v>6</v>
      </c>
      <c r="E8" s="70">
        <f t="shared" si="0"/>
        <v>40572</v>
      </c>
      <c r="F8" s="114">
        <f t="shared" si="4"/>
        <v>40578</v>
      </c>
      <c r="G8" s="114">
        <f t="shared" si="1"/>
        <v>40579</v>
      </c>
      <c r="H8" s="115"/>
      <c r="I8" s="116">
        <f t="shared" si="2"/>
        <v>40582</v>
      </c>
    </row>
    <row r="9" spans="1:10" s="109" customFormat="1" ht="13.8" x14ac:dyDescent="0.25">
      <c r="A9" s="3" t="s">
        <v>310</v>
      </c>
      <c r="B9" s="44" t="s">
        <v>38</v>
      </c>
      <c r="C9" s="97">
        <f t="shared" si="3"/>
        <v>40573</v>
      </c>
      <c r="D9" s="63" t="s">
        <v>6</v>
      </c>
      <c r="E9" s="66">
        <f t="shared" si="0"/>
        <v>40586</v>
      </c>
      <c r="F9" s="111">
        <f t="shared" si="4"/>
        <v>40592</v>
      </c>
      <c r="G9" s="111">
        <f t="shared" si="1"/>
        <v>40593</v>
      </c>
      <c r="H9" s="117"/>
      <c r="I9" s="113">
        <f t="shared" si="2"/>
        <v>40596</v>
      </c>
    </row>
    <row r="10" spans="1:10" ht="13.8" x14ac:dyDescent="0.25">
      <c r="A10" s="13" t="s">
        <v>311</v>
      </c>
      <c r="B10" s="43" t="s">
        <v>84</v>
      </c>
      <c r="C10" s="108">
        <f t="shared" si="3"/>
        <v>40587</v>
      </c>
      <c r="D10" s="62" t="s">
        <v>6</v>
      </c>
      <c r="E10" s="70">
        <f t="shared" si="0"/>
        <v>40600</v>
      </c>
      <c r="F10" s="114">
        <f t="shared" si="4"/>
        <v>40606</v>
      </c>
      <c r="G10" s="114">
        <f t="shared" si="1"/>
        <v>40607</v>
      </c>
      <c r="H10" s="118"/>
      <c r="I10" s="116">
        <f t="shared" si="2"/>
        <v>40610</v>
      </c>
      <c r="J10" s="50"/>
    </row>
    <row r="11" spans="1:10" ht="13.8" x14ac:dyDescent="0.25">
      <c r="A11" s="3" t="s">
        <v>312</v>
      </c>
      <c r="B11" s="44" t="s">
        <v>41</v>
      </c>
      <c r="C11" s="97">
        <f t="shared" si="3"/>
        <v>40601</v>
      </c>
      <c r="D11" s="63" t="s">
        <v>6</v>
      </c>
      <c r="E11" s="66">
        <f t="shared" si="0"/>
        <v>40614</v>
      </c>
      <c r="F11" s="111">
        <f t="shared" si="4"/>
        <v>40620</v>
      </c>
      <c r="G11" s="111">
        <f t="shared" si="1"/>
        <v>40621</v>
      </c>
      <c r="H11" s="117"/>
      <c r="I11" s="113">
        <f t="shared" si="2"/>
        <v>40624</v>
      </c>
    </row>
    <row r="12" spans="1:10" ht="13.8" x14ac:dyDescent="0.25">
      <c r="A12" s="13" t="s">
        <v>313</v>
      </c>
      <c r="B12" s="43" t="s">
        <v>87</v>
      </c>
      <c r="C12" s="108">
        <f t="shared" si="3"/>
        <v>40615</v>
      </c>
      <c r="D12" s="62" t="s">
        <v>6</v>
      </c>
      <c r="E12" s="70">
        <f t="shared" si="0"/>
        <v>40628</v>
      </c>
      <c r="F12" s="114">
        <f t="shared" si="4"/>
        <v>40634</v>
      </c>
      <c r="G12" s="114">
        <f t="shared" si="1"/>
        <v>40635</v>
      </c>
      <c r="H12" s="118" t="s">
        <v>122</v>
      </c>
      <c r="I12" s="116">
        <f t="shared" si="2"/>
        <v>40638</v>
      </c>
    </row>
    <row r="13" spans="1:10" ht="13.8" x14ac:dyDescent="0.25">
      <c r="A13" s="3" t="s">
        <v>314</v>
      </c>
      <c r="B13" s="44" t="s">
        <v>44</v>
      </c>
      <c r="C13" s="97">
        <f t="shared" si="3"/>
        <v>40629</v>
      </c>
      <c r="D13" s="63" t="s">
        <v>6</v>
      </c>
      <c r="E13" s="66">
        <f t="shared" si="0"/>
        <v>40642</v>
      </c>
      <c r="F13" s="111">
        <f t="shared" si="4"/>
        <v>40648</v>
      </c>
      <c r="G13" s="111">
        <f t="shared" si="1"/>
        <v>40649</v>
      </c>
      <c r="H13" s="117"/>
      <c r="I13" s="113">
        <f t="shared" si="2"/>
        <v>40652</v>
      </c>
      <c r="J13" s="50"/>
    </row>
    <row r="14" spans="1:10" ht="13.8" x14ac:dyDescent="0.25">
      <c r="A14" s="13" t="s">
        <v>315</v>
      </c>
      <c r="B14" s="43" t="s">
        <v>90</v>
      </c>
      <c r="C14" s="108">
        <f t="shared" si="3"/>
        <v>40643</v>
      </c>
      <c r="D14" s="62" t="s">
        <v>6</v>
      </c>
      <c r="E14" s="70">
        <f t="shared" si="0"/>
        <v>40656</v>
      </c>
      <c r="F14" s="114">
        <f t="shared" si="4"/>
        <v>40662</v>
      </c>
      <c r="G14" s="114">
        <f t="shared" si="1"/>
        <v>40663</v>
      </c>
      <c r="H14" s="119"/>
      <c r="I14" s="116">
        <f t="shared" si="2"/>
        <v>40666</v>
      </c>
      <c r="J14" s="50"/>
    </row>
    <row r="15" spans="1:10" ht="13.8" x14ac:dyDescent="0.25">
      <c r="A15" s="3" t="s">
        <v>316</v>
      </c>
      <c r="B15" s="44" t="s">
        <v>47</v>
      </c>
      <c r="C15" s="97">
        <f t="shared" si="3"/>
        <v>40657</v>
      </c>
      <c r="D15" s="63" t="s">
        <v>6</v>
      </c>
      <c r="E15" s="66">
        <f t="shared" si="0"/>
        <v>40670</v>
      </c>
      <c r="F15" s="111">
        <f t="shared" si="4"/>
        <v>40676</v>
      </c>
      <c r="G15" s="111">
        <f t="shared" si="1"/>
        <v>40677</v>
      </c>
      <c r="H15" s="120"/>
      <c r="I15" s="113">
        <f t="shared" si="2"/>
        <v>40680</v>
      </c>
      <c r="J15" s="50"/>
    </row>
    <row r="16" spans="1:10" ht="13.8" x14ac:dyDescent="0.25">
      <c r="A16" s="13" t="s">
        <v>317</v>
      </c>
      <c r="B16" s="43" t="s">
        <v>93</v>
      </c>
      <c r="C16" s="108">
        <f t="shared" si="3"/>
        <v>40671</v>
      </c>
      <c r="D16" s="62" t="s">
        <v>6</v>
      </c>
      <c r="E16" s="70">
        <f t="shared" si="0"/>
        <v>40684</v>
      </c>
      <c r="F16" s="114">
        <f>5+E16</f>
        <v>40689</v>
      </c>
      <c r="G16" s="114">
        <f t="shared" si="1"/>
        <v>40691</v>
      </c>
      <c r="H16" s="118"/>
      <c r="I16" s="116">
        <f>4+G16</f>
        <v>40695</v>
      </c>
      <c r="J16" s="50"/>
    </row>
    <row r="17" spans="1:10" ht="13.8" x14ac:dyDescent="0.25">
      <c r="A17" s="3" t="s">
        <v>318</v>
      </c>
      <c r="B17" s="45" t="s">
        <v>96</v>
      </c>
      <c r="C17" s="97">
        <f t="shared" si="3"/>
        <v>40685</v>
      </c>
      <c r="D17" s="63" t="s">
        <v>6</v>
      </c>
      <c r="E17" s="66">
        <f t="shared" si="0"/>
        <v>40698</v>
      </c>
      <c r="F17" s="111">
        <f t="shared" si="4"/>
        <v>40704</v>
      </c>
      <c r="G17" s="111">
        <f t="shared" si="1"/>
        <v>40705</v>
      </c>
      <c r="H17" s="117"/>
      <c r="I17" s="113">
        <f t="shared" si="2"/>
        <v>40708</v>
      </c>
    </row>
    <row r="18" spans="1:10" ht="14.4" thickBot="1" x14ac:dyDescent="0.3">
      <c r="A18" s="71" t="s">
        <v>319</v>
      </c>
      <c r="B18" s="72" t="s">
        <v>98</v>
      </c>
      <c r="C18" s="124">
        <f t="shared" si="3"/>
        <v>40699</v>
      </c>
      <c r="D18" s="73" t="s">
        <v>6</v>
      </c>
      <c r="E18" s="74">
        <f t="shared" si="0"/>
        <v>40712</v>
      </c>
      <c r="F18" s="121">
        <f t="shared" si="4"/>
        <v>40718</v>
      </c>
      <c r="G18" s="121">
        <f t="shared" si="1"/>
        <v>40719</v>
      </c>
      <c r="H18" s="122"/>
      <c r="I18" s="123">
        <f t="shared" si="2"/>
        <v>40722</v>
      </c>
      <c r="J18" s="50"/>
    </row>
    <row r="19" spans="1:10" ht="13.8" x14ac:dyDescent="0.25">
      <c r="A19" s="46" t="s">
        <v>320</v>
      </c>
      <c r="B19" s="44" t="s">
        <v>53</v>
      </c>
      <c r="C19" s="97">
        <f t="shared" si="3"/>
        <v>40713</v>
      </c>
      <c r="D19" s="63" t="s">
        <v>6</v>
      </c>
      <c r="E19" s="66">
        <f t="shared" si="0"/>
        <v>40726</v>
      </c>
      <c r="F19" s="111">
        <f t="shared" si="4"/>
        <v>40732</v>
      </c>
      <c r="G19" s="111">
        <f t="shared" si="1"/>
        <v>40733</v>
      </c>
      <c r="H19" s="117"/>
      <c r="I19" s="113">
        <f>3+G19</f>
        <v>40736</v>
      </c>
    </row>
    <row r="20" spans="1:10" ht="13.8" x14ac:dyDescent="0.25">
      <c r="A20" s="110" t="s">
        <v>321</v>
      </c>
      <c r="B20" s="43" t="s">
        <v>101</v>
      </c>
      <c r="C20" s="108">
        <f t="shared" si="3"/>
        <v>40727</v>
      </c>
      <c r="D20" s="62" t="s">
        <v>6</v>
      </c>
      <c r="E20" s="70">
        <f t="shared" si="0"/>
        <v>40740</v>
      </c>
      <c r="F20" s="114">
        <f t="shared" si="4"/>
        <v>40746</v>
      </c>
      <c r="G20" s="114">
        <f t="shared" si="1"/>
        <v>40747</v>
      </c>
      <c r="H20" s="118"/>
      <c r="I20" s="116">
        <f t="shared" ref="I20:I32" si="5">3+G20</f>
        <v>40750</v>
      </c>
    </row>
    <row r="21" spans="1:10" ht="13.8" x14ac:dyDescent="0.25">
      <c r="A21" s="46" t="s">
        <v>322</v>
      </c>
      <c r="B21" s="44" t="s">
        <v>101</v>
      </c>
      <c r="C21" s="97">
        <f t="shared" si="3"/>
        <v>40741</v>
      </c>
      <c r="D21" s="63" t="s">
        <v>6</v>
      </c>
      <c r="E21" s="66">
        <f t="shared" si="0"/>
        <v>40754</v>
      </c>
      <c r="F21" s="111">
        <f t="shared" si="4"/>
        <v>40760</v>
      </c>
      <c r="G21" s="111">
        <f t="shared" si="1"/>
        <v>40761</v>
      </c>
      <c r="H21" s="117"/>
      <c r="I21" s="113">
        <f t="shared" si="5"/>
        <v>40764</v>
      </c>
    </row>
    <row r="22" spans="1:10" ht="13.8" x14ac:dyDescent="0.25">
      <c r="A22" s="110" t="s">
        <v>323</v>
      </c>
      <c r="B22" s="43" t="s">
        <v>56</v>
      </c>
      <c r="C22" s="108">
        <f t="shared" si="3"/>
        <v>40755</v>
      </c>
      <c r="D22" s="62" t="s">
        <v>6</v>
      </c>
      <c r="E22" s="70">
        <f t="shared" si="0"/>
        <v>40768</v>
      </c>
      <c r="F22" s="114">
        <f t="shared" si="4"/>
        <v>40774</v>
      </c>
      <c r="G22" s="114">
        <f t="shared" si="1"/>
        <v>40775</v>
      </c>
      <c r="H22" s="118"/>
      <c r="I22" s="116">
        <f t="shared" si="5"/>
        <v>40778</v>
      </c>
    </row>
    <row r="23" spans="1:10" ht="13.8" x14ac:dyDescent="0.25">
      <c r="A23" s="46" t="s">
        <v>324</v>
      </c>
      <c r="B23" s="44" t="s">
        <v>58</v>
      </c>
      <c r="C23" s="97">
        <f t="shared" si="3"/>
        <v>40769</v>
      </c>
      <c r="D23" s="63" t="s">
        <v>6</v>
      </c>
      <c r="E23" s="66">
        <f t="shared" si="0"/>
        <v>40782</v>
      </c>
      <c r="F23" s="111">
        <f>5+E23</f>
        <v>40787</v>
      </c>
      <c r="G23" s="111">
        <f t="shared" si="1"/>
        <v>40789</v>
      </c>
      <c r="H23" s="117"/>
      <c r="I23" s="113">
        <f>4+G23</f>
        <v>40793</v>
      </c>
    </row>
    <row r="24" spans="1:10" ht="13.8" x14ac:dyDescent="0.25">
      <c r="A24" s="110" t="s">
        <v>325</v>
      </c>
      <c r="B24" s="43" t="s">
        <v>60</v>
      </c>
      <c r="C24" s="108">
        <f t="shared" si="3"/>
        <v>40783</v>
      </c>
      <c r="D24" s="62" t="s">
        <v>6</v>
      </c>
      <c r="E24" s="70">
        <f t="shared" si="0"/>
        <v>40796</v>
      </c>
      <c r="F24" s="114">
        <f t="shared" si="4"/>
        <v>40802</v>
      </c>
      <c r="G24" s="114">
        <f t="shared" si="1"/>
        <v>40803</v>
      </c>
      <c r="H24" s="118"/>
      <c r="I24" s="116">
        <f t="shared" si="5"/>
        <v>40806</v>
      </c>
    </row>
    <row r="25" spans="1:10" ht="13.8" x14ac:dyDescent="0.25">
      <c r="A25" s="46" t="s">
        <v>326</v>
      </c>
      <c r="B25" s="44" t="s">
        <v>106</v>
      </c>
      <c r="C25" s="97">
        <f t="shared" si="3"/>
        <v>40797</v>
      </c>
      <c r="D25" s="63" t="s">
        <v>6</v>
      </c>
      <c r="E25" s="66">
        <f t="shared" si="0"/>
        <v>40810</v>
      </c>
      <c r="F25" s="111">
        <f t="shared" si="4"/>
        <v>40816</v>
      </c>
      <c r="G25" s="111">
        <f t="shared" si="1"/>
        <v>40817</v>
      </c>
      <c r="H25" s="117"/>
      <c r="I25" s="113">
        <f t="shared" si="5"/>
        <v>40820</v>
      </c>
    </row>
    <row r="26" spans="1:10" ht="13.8" x14ac:dyDescent="0.25">
      <c r="A26" s="110" t="s">
        <v>327</v>
      </c>
      <c r="B26" s="43" t="s">
        <v>63</v>
      </c>
      <c r="C26" s="108">
        <f t="shared" si="3"/>
        <v>40811</v>
      </c>
      <c r="D26" s="62" t="s">
        <v>6</v>
      </c>
      <c r="E26" s="70">
        <f t="shared" si="0"/>
        <v>40824</v>
      </c>
      <c r="F26" s="114">
        <f t="shared" si="4"/>
        <v>40830</v>
      </c>
      <c r="G26" s="114">
        <f t="shared" si="1"/>
        <v>40831</v>
      </c>
      <c r="H26" s="118"/>
      <c r="I26" s="116">
        <f t="shared" si="5"/>
        <v>40834</v>
      </c>
    </row>
    <row r="27" spans="1:10" ht="13.8" x14ac:dyDescent="0.25">
      <c r="A27" s="46" t="s">
        <v>328</v>
      </c>
      <c r="B27" s="44" t="s">
        <v>109</v>
      </c>
      <c r="C27" s="97">
        <f t="shared" si="3"/>
        <v>40825</v>
      </c>
      <c r="D27" s="63" t="s">
        <v>6</v>
      </c>
      <c r="E27" s="66">
        <f t="shared" si="0"/>
        <v>40838</v>
      </c>
      <c r="F27" s="111">
        <f t="shared" si="4"/>
        <v>40844</v>
      </c>
      <c r="G27" s="111">
        <f t="shared" si="1"/>
        <v>40845</v>
      </c>
      <c r="H27" s="117"/>
      <c r="I27" s="113">
        <f t="shared" si="5"/>
        <v>40848</v>
      </c>
    </row>
    <row r="28" spans="1:10" ht="13.8" x14ac:dyDescent="0.25">
      <c r="A28" s="110" t="s">
        <v>329</v>
      </c>
      <c r="B28" s="43" t="s">
        <v>66</v>
      </c>
      <c r="C28" s="108">
        <f t="shared" si="3"/>
        <v>40839</v>
      </c>
      <c r="D28" s="62" t="s">
        <v>6</v>
      </c>
      <c r="E28" s="70">
        <f t="shared" si="0"/>
        <v>40852</v>
      </c>
      <c r="F28" s="114">
        <f>5+E28</f>
        <v>40857</v>
      </c>
      <c r="G28" s="114">
        <f t="shared" si="1"/>
        <v>40859</v>
      </c>
      <c r="H28" s="118"/>
      <c r="I28" s="116">
        <f t="shared" si="5"/>
        <v>40862</v>
      </c>
    </row>
    <row r="29" spans="1:10" ht="13.8" x14ac:dyDescent="0.25">
      <c r="A29" s="46" t="s">
        <v>330</v>
      </c>
      <c r="B29" s="44" t="s">
        <v>113</v>
      </c>
      <c r="C29" s="97">
        <f t="shared" si="3"/>
        <v>40853</v>
      </c>
      <c r="D29" s="63" t="s">
        <v>6</v>
      </c>
      <c r="E29" s="66">
        <f t="shared" si="0"/>
        <v>40866</v>
      </c>
      <c r="F29" s="111">
        <f>3+E29</f>
        <v>40869</v>
      </c>
      <c r="G29" s="111">
        <f>+E29+7</f>
        <v>40873</v>
      </c>
      <c r="H29" s="117"/>
      <c r="I29" s="113">
        <f>3+G29</f>
        <v>40876</v>
      </c>
    </row>
    <row r="30" spans="1:10" ht="13.8" x14ac:dyDescent="0.25">
      <c r="A30" s="110" t="s">
        <v>331</v>
      </c>
      <c r="B30" s="43" t="s">
        <v>70</v>
      </c>
      <c r="C30" s="108">
        <f t="shared" si="3"/>
        <v>40867</v>
      </c>
      <c r="D30" s="62" t="s">
        <v>6</v>
      </c>
      <c r="E30" s="70">
        <f t="shared" si="0"/>
        <v>40880</v>
      </c>
      <c r="F30" s="114">
        <f t="shared" si="4"/>
        <v>40886</v>
      </c>
      <c r="G30" s="114">
        <f t="shared" si="1"/>
        <v>40887</v>
      </c>
      <c r="H30" s="118"/>
      <c r="I30" s="116">
        <f t="shared" si="5"/>
        <v>40890</v>
      </c>
    </row>
    <row r="31" spans="1:10" ht="13.8" x14ac:dyDescent="0.25">
      <c r="A31" s="46" t="s">
        <v>332</v>
      </c>
      <c r="B31" s="25" t="s">
        <v>116</v>
      </c>
      <c r="C31" s="97">
        <f t="shared" si="3"/>
        <v>40881</v>
      </c>
      <c r="D31" s="63" t="s">
        <v>6</v>
      </c>
      <c r="E31" s="66">
        <f t="shared" si="0"/>
        <v>40894</v>
      </c>
      <c r="F31" s="111">
        <f>5+E31</f>
        <v>40899</v>
      </c>
      <c r="G31" s="111">
        <f t="shared" si="1"/>
        <v>40901</v>
      </c>
      <c r="H31" s="117"/>
      <c r="I31" s="113">
        <f t="shared" si="5"/>
        <v>40904</v>
      </c>
    </row>
    <row r="32" spans="1:10" ht="13.8" x14ac:dyDescent="0.25">
      <c r="A32" s="110" t="s">
        <v>333</v>
      </c>
      <c r="B32" s="43" t="s">
        <v>116</v>
      </c>
      <c r="C32" s="108">
        <f t="shared" si="3"/>
        <v>40895</v>
      </c>
      <c r="D32" s="62" t="s">
        <v>6</v>
      </c>
      <c r="E32" s="70">
        <f t="shared" si="0"/>
        <v>40908</v>
      </c>
      <c r="F32" s="114">
        <f t="shared" si="4"/>
        <v>40914</v>
      </c>
      <c r="G32" s="114">
        <f t="shared" si="1"/>
        <v>40915</v>
      </c>
      <c r="H32" s="118"/>
      <c r="I32" s="116">
        <f t="shared" si="5"/>
        <v>40918</v>
      </c>
    </row>
    <row r="33" spans="1:9" ht="13.8" x14ac:dyDescent="0.25">
      <c r="B33" s="33"/>
      <c r="C33" s="97"/>
      <c r="D33" s="63"/>
      <c r="E33" s="66"/>
      <c r="F33" s="47"/>
      <c r="G33" s="97"/>
      <c r="H33" s="1"/>
      <c r="I33" s="85"/>
    </row>
    <row r="34" spans="1:9" ht="13.8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x14ac:dyDescent="0.25">
      <c r="A35" s="6" t="s">
        <v>161</v>
      </c>
      <c r="B35" s="25"/>
      <c r="C35" s="98"/>
      <c r="D35" s="64"/>
      <c r="E35" s="85"/>
      <c r="F35" s="27"/>
      <c r="G35" s="97"/>
      <c r="H35" s="2"/>
      <c r="I35" s="85"/>
    </row>
    <row r="36" spans="1:9" x14ac:dyDescent="0.25">
      <c r="C36" s="102"/>
      <c r="D36"/>
      <c r="E36" s="125"/>
      <c r="F36"/>
      <c r="G36"/>
      <c r="I36"/>
    </row>
    <row r="37" spans="1:9" ht="13.8" x14ac:dyDescent="0.25">
      <c r="A37" s="6" t="s">
        <v>163</v>
      </c>
      <c r="B37" s="25"/>
      <c r="C37" s="98"/>
      <c r="D37" s="64"/>
      <c r="E37" s="85"/>
      <c r="F37" s="27"/>
      <c r="G37" s="97"/>
      <c r="H37" s="2"/>
      <c r="I37" s="85"/>
    </row>
    <row r="38" spans="1:9" ht="13.8" x14ac:dyDescent="0.25">
      <c r="A38" s="106" t="s">
        <v>160</v>
      </c>
      <c r="B38" s="24" t="s">
        <v>158</v>
      </c>
    </row>
    <row r="39" spans="1:9" ht="13.8" x14ac:dyDescent="0.25">
      <c r="B39" s="45"/>
      <c r="C39" s="98"/>
      <c r="D39" s="63"/>
      <c r="E39" s="66"/>
      <c r="F39" s="27"/>
      <c r="G39" s="98"/>
      <c r="H39" s="24"/>
      <c r="I39" s="85"/>
    </row>
  </sheetData>
  <mergeCells count="3">
    <mergeCell ref="B1:J1"/>
    <mergeCell ref="G3:I3"/>
    <mergeCell ref="A34:I34"/>
  </mergeCell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9"/>
  <sheetViews>
    <sheetView showGridLines="0" topLeftCell="A10" workbookViewId="0"/>
  </sheetViews>
  <sheetFormatPr defaultColWidth="9.109375" defaultRowHeight="13.2" x14ac:dyDescent="0.25"/>
  <cols>
    <col min="2" max="2" width="6.44140625" customWidth="1"/>
    <col min="3" max="3" width="10" style="99" customWidth="1"/>
    <col min="4" max="4" width="2.5546875" style="68" customWidth="1"/>
    <col min="5" max="5" width="9.44140625" style="86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B1" s="149" t="s">
        <v>306</v>
      </c>
      <c r="C1" s="149"/>
      <c r="D1" s="149"/>
      <c r="E1" s="149"/>
      <c r="F1" s="149"/>
      <c r="G1" s="149"/>
      <c r="H1" s="149"/>
      <c r="I1" s="149"/>
      <c r="J1" s="149"/>
    </row>
    <row r="2" spans="1:10" ht="9.75" customHeight="1" x14ac:dyDescent="0.3">
      <c r="B2" s="10"/>
      <c r="C2" s="91"/>
      <c r="D2" s="60"/>
      <c r="E2" s="83"/>
      <c r="F2" s="100"/>
      <c r="G2" s="91"/>
      <c r="H2" s="10"/>
      <c r="I2" s="83"/>
    </row>
    <row r="3" spans="1:10" ht="36.75" customHeight="1" thickBot="1" x14ac:dyDescent="0.35">
      <c r="B3" s="25"/>
      <c r="C3" s="98"/>
      <c r="D3" s="64"/>
      <c r="E3" s="85"/>
      <c r="F3" s="27"/>
      <c r="G3" s="150" t="s">
        <v>305</v>
      </c>
      <c r="H3" s="150"/>
      <c r="I3" s="150"/>
    </row>
    <row r="4" spans="1:10" ht="63" thickBot="1" x14ac:dyDescent="0.35">
      <c r="A4" s="28" t="s">
        <v>1</v>
      </c>
      <c r="B4" s="29" t="s">
        <v>2</v>
      </c>
      <c r="C4" s="107" t="s">
        <v>3</v>
      </c>
      <c r="D4" s="65"/>
      <c r="E4" s="90" t="s">
        <v>4</v>
      </c>
      <c r="F4" s="101" t="s">
        <v>152</v>
      </c>
      <c r="G4" s="92" t="s">
        <v>164</v>
      </c>
      <c r="H4" s="32" t="s">
        <v>162</v>
      </c>
      <c r="I4" s="84" t="s">
        <v>250</v>
      </c>
    </row>
    <row r="5" spans="1:10" ht="13.8" x14ac:dyDescent="0.25">
      <c r="A5" s="3" t="s">
        <v>277</v>
      </c>
      <c r="B5" s="33">
        <v>6</v>
      </c>
      <c r="C5" s="97">
        <v>40153</v>
      </c>
      <c r="D5" s="63" t="s">
        <v>6</v>
      </c>
      <c r="E5" s="66">
        <f t="shared" ref="E5:E32" si="0">+C5+13</f>
        <v>40166</v>
      </c>
      <c r="F5" s="111">
        <f>3+E5</f>
        <v>40169</v>
      </c>
      <c r="G5" s="111">
        <f>+E5</f>
        <v>40166</v>
      </c>
      <c r="H5" s="112"/>
      <c r="I5" s="113">
        <f>3+G5</f>
        <v>40169</v>
      </c>
      <c r="J5" s="50"/>
    </row>
    <row r="6" spans="1:10" ht="13.8" x14ac:dyDescent="0.25">
      <c r="A6" s="13" t="s">
        <v>278</v>
      </c>
      <c r="B6" s="38" t="s">
        <v>35</v>
      </c>
      <c r="C6" s="108">
        <f>+E5+1</f>
        <v>40167</v>
      </c>
      <c r="D6" s="62" t="s">
        <v>6</v>
      </c>
      <c r="E6" s="70">
        <f t="shared" si="0"/>
        <v>40180</v>
      </c>
      <c r="F6" s="114">
        <f t="shared" ref="F6:F32" si="1">6+E6</f>
        <v>40186</v>
      </c>
      <c r="G6" s="114">
        <f t="shared" ref="G6:G32" si="2">+E6+7</f>
        <v>40187</v>
      </c>
      <c r="H6" s="115"/>
      <c r="I6" s="116">
        <f t="shared" ref="I6:I18" si="3">3+G6</f>
        <v>40190</v>
      </c>
    </row>
    <row r="7" spans="1:10" ht="13.8" x14ac:dyDescent="0.25">
      <c r="A7" s="3" t="s">
        <v>279</v>
      </c>
      <c r="B7" s="33">
        <v>7</v>
      </c>
      <c r="C7" s="97">
        <f t="shared" ref="C7:C32" si="4">14+C6</f>
        <v>40181</v>
      </c>
      <c r="D7" s="63" t="s">
        <v>6</v>
      </c>
      <c r="E7" s="66">
        <f t="shared" si="0"/>
        <v>40194</v>
      </c>
      <c r="F7" s="111">
        <f t="shared" si="1"/>
        <v>40200</v>
      </c>
      <c r="G7" s="111">
        <f t="shared" si="2"/>
        <v>40201</v>
      </c>
      <c r="H7" s="112"/>
      <c r="I7" s="113">
        <f t="shared" si="3"/>
        <v>40204</v>
      </c>
      <c r="J7" s="50"/>
    </row>
    <row r="8" spans="1:10" ht="13.8" x14ac:dyDescent="0.25">
      <c r="A8" s="13" t="s">
        <v>280</v>
      </c>
      <c r="B8" s="43" t="s">
        <v>252</v>
      </c>
      <c r="C8" s="108">
        <f t="shared" si="4"/>
        <v>40195</v>
      </c>
      <c r="D8" s="62" t="s">
        <v>6</v>
      </c>
      <c r="E8" s="70">
        <f t="shared" si="0"/>
        <v>40208</v>
      </c>
      <c r="F8" s="114">
        <f t="shared" si="1"/>
        <v>40214</v>
      </c>
      <c r="G8" s="114">
        <f t="shared" si="2"/>
        <v>40215</v>
      </c>
      <c r="H8" s="115"/>
      <c r="I8" s="116">
        <f t="shared" si="3"/>
        <v>40218</v>
      </c>
    </row>
    <row r="9" spans="1:10" s="109" customFormat="1" ht="13.8" x14ac:dyDescent="0.25">
      <c r="A9" s="3" t="s">
        <v>281</v>
      </c>
      <c r="B9" s="44" t="s">
        <v>38</v>
      </c>
      <c r="C9" s="97">
        <f t="shared" si="4"/>
        <v>40209</v>
      </c>
      <c r="D9" s="63" t="s">
        <v>6</v>
      </c>
      <c r="E9" s="66">
        <f t="shared" si="0"/>
        <v>40222</v>
      </c>
      <c r="F9" s="111">
        <f t="shared" si="1"/>
        <v>40228</v>
      </c>
      <c r="G9" s="111">
        <f t="shared" si="2"/>
        <v>40229</v>
      </c>
      <c r="H9" s="117"/>
      <c r="I9" s="113">
        <f t="shared" si="3"/>
        <v>40232</v>
      </c>
    </row>
    <row r="10" spans="1:10" ht="13.8" x14ac:dyDescent="0.25">
      <c r="A10" s="13" t="s">
        <v>282</v>
      </c>
      <c r="B10" s="43" t="s">
        <v>84</v>
      </c>
      <c r="C10" s="108">
        <f t="shared" si="4"/>
        <v>40223</v>
      </c>
      <c r="D10" s="62" t="s">
        <v>6</v>
      </c>
      <c r="E10" s="70">
        <f t="shared" si="0"/>
        <v>40236</v>
      </c>
      <c r="F10" s="114">
        <f t="shared" si="1"/>
        <v>40242</v>
      </c>
      <c r="G10" s="114">
        <f t="shared" si="2"/>
        <v>40243</v>
      </c>
      <c r="H10" s="118"/>
      <c r="I10" s="116">
        <f t="shared" si="3"/>
        <v>40246</v>
      </c>
      <c r="J10" s="50"/>
    </row>
    <row r="11" spans="1:10" ht="13.8" x14ac:dyDescent="0.25">
      <c r="A11" s="3" t="s">
        <v>283</v>
      </c>
      <c r="B11" s="44" t="s">
        <v>41</v>
      </c>
      <c r="C11" s="97">
        <f t="shared" si="4"/>
        <v>40237</v>
      </c>
      <c r="D11" s="63" t="s">
        <v>6</v>
      </c>
      <c r="E11" s="66">
        <f t="shared" si="0"/>
        <v>40250</v>
      </c>
      <c r="F11" s="111">
        <f t="shared" si="1"/>
        <v>40256</v>
      </c>
      <c r="G11" s="111">
        <f t="shared" si="2"/>
        <v>40257</v>
      </c>
      <c r="H11" s="117"/>
      <c r="I11" s="113">
        <f t="shared" si="3"/>
        <v>40260</v>
      </c>
    </row>
    <row r="12" spans="1:10" ht="13.8" x14ac:dyDescent="0.25">
      <c r="A12" s="13" t="s">
        <v>284</v>
      </c>
      <c r="B12" s="43" t="s">
        <v>87</v>
      </c>
      <c r="C12" s="108">
        <f t="shared" si="4"/>
        <v>40251</v>
      </c>
      <c r="D12" s="62" t="s">
        <v>6</v>
      </c>
      <c r="E12" s="70">
        <f t="shared" si="0"/>
        <v>40264</v>
      </c>
      <c r="F12" s="114">
        <f t="shared" si="1"/>
        <v>40270</v>
      </c>
      <c r="G12" s="114">
        <f t="shared" si="2"/>
        <v>40271</v>
      </c>
      <c r="H12" s="118"/>
      <c r="I12" s="116">
        <f t="shared" si="3"/>
        <v>40274</v>
      </c>
    </row>
    <row r="13" spans="1:10" ht="13.8" x14ac:dyDescent="0.25">
      <c r="A13" s="3" t="s">
        <v>285</v>
      </c>
      <c r="B13" s="44" t="s">
        <v>44</v>
      </c>
      <c r="C13" s="97">
        <f t="shared" si="4"/>
        <v>40265</v>
      </c>
      <c r="D13" s="63" t="s">
        <v>6</v>
      </c>
      <c r="E13" s="66">
        <f t="shared" si="0"/>
        <v>40278</v>
      </c>
      <c r="F13" s="111">
        <f t="shared" si="1"/>
        <v>40284</v>
      </c>
      <c r="G13" s="111">
        <f t="shared" si="2"/>
        <v>40285</v>
      </c>
      <c r="H13" s="117"/>
      <c r="I13" s="113">
        <f t="shared" si="3"/>
        <v>40288</v>
      </c>
      <c r="J13" s="50"/>
    </row>
    <row r="14" spans="1:10" ht="13.8" x14ac:dyDescent="0.25">
      <c r="A14" s="13" t="s">
        <v>286</v>
      </c>
      <c r="B14" s="43" t="s">
        <v>90</v>
      </c>
      <c r="C14" s="108">
        <f t="shared" si="4"/>
        <v>40279</v>
      </c>
      <c r="D14" s="62" t="s">
        <v>6</v>
      </c>
      <c r="E14" s="70">
        <f t="shared" si="0"/>
        <v>40292</v>
      </c>
      <c r="F14" s="114">
        <f t="shared" si="1"/>
        <v>40298</v>
      </c>
      <c r="G14" s="114">
        <f t="shared" si="2"/>
        <v>40299</v>
      </c>
      <c r="H14" s="119"/>
      <c r="I14" s="116">
        <f t="shared" si="3"/>
        <v>40302</v>
      </c>
      <c r="J14" s="50"/>
    </row>
    <row r="15" spans="1:10" ht="13.8" x14ac:dyDescent="0.25">
      <c r="A15" s="3" t="s">
        <v>287</v>
      </c>
      <c r="B15" s="44" t="s">
        <v>47</v>
      </c>
      <c r="C15" s="97">
        <f t="shared" si="4"/>
        <v>40293</v>
      </c>
      <c r="D15" s="63" t="s">
        <v>6</v>
      </c>
      <c r="E15" s="66">
        <f t="shared" si="0"/>
        <v>40306</v>
      </c>
      <c r="F15" s="111">
        <f t="shared" si="1"/>
        <v>40312</v>
      </c>
      <c r="G15" s="111">
        <f t="shared" si="2"/>
        <v>40313</v>
      </c>
      <c r="H15" s="120"/>
      <c r="I15" s="113">
        <f t="shared" si="3"/>
        <v>40316</v>
      </c>
      <c r="J15" s="50"/>
    </row>
    <row r="16" spans="1:10" ht="13.8" x14ac:dyDescent="0.25">
      <c r="A16" s="13" t="s">
        <v>288</v>
      </c>
      <c r="B16" s="43" t="s">
        <v>93</v>
      </c>
      <c r="C16" s="108">
        <f t="shared" si="4"/>
        <v>40307</v>
      </c>
      <c r="D16" s="62" t="s">
        <v>6</v>
      </c>
      <c r="E16" s="70">
        <f t="shared" si="0"/>
        <v>40320</v>
      </c>
      <c r="F16" s="114">
        <f t="shared" si="1"/>
        <v>40326</v>
      </c>
      <c r="G16" s="114">
        <f t="shared" si="2"/>
        <v>40327</v>
      </c>
      <c r="H16" s="118"/>
      <c r="I16" s="116">
        <f t="shared" si="3"/>
        <v>40330</v>
      </c>
      <c r="J16" s="50"/>
    </row>
    <row r="17" spans="1:10" ht="13.8" x14ac:dyDescent="0.25">
      <c r="A17" s="3" t="s">
        <v>289</v>
      </c>
      <c r="B17" s="45" t="s">
        <v>96</v>
      </c>
      <c r="C17" s="97">
        <f t="shared" si="4"/>
        <v>40321</v>
      </c>
      <c r="D17" s="63" t="s">
        <v>6</v>
      </c>
      <c r="E17" s="66">
        <f t="shared" si="0"/>
        <v>40334</v>
      </c>
      <c r="F17" s="111">
        <f t="shared" si="1"/>
        <v>40340</v>
      </c>
      <c r="G17" s="111">
        <f t="shared" si="2"/>
        <v>40341</v>
      </c>
      <c r="H17" s="117"/>
      <c r="I17" s="113">
        <f t="shared" si="3"/>
        <v>40344</v>
      </c>
    </row>
    <row r="18" spans="1:10" ht="14.4" thickBot="1" x14ac:dyDescent="0.3">
      <c r="A18" s="71" t="s">
        <v>290</v>
      </c>
      <c r="B18" s="72" t="s">
        <v>98</v>
      </c>
      <c r="C18" s="124">
        <f t="shared" si="4"/>
        <v>40335</v>
      </c>
      <c r="D18" s="73" t="s">
        <v>6</v>
      </c>
      <c r="E18" s="74">
        <f t="shared" si="0"/>
        <v>40348</v>
      </c>
      <c r="F18" s="121">
        <f t="shared" si="1"/>
        <v>40354</v>
      </c>
      <c r="G18" s="121">
        <f t="shared" si="2"/>
        <v>40355</v>
      </c>
      <c r="H18" s="122"/>
      <c r="I18" s="123">
        <f t="shared" si="3"/>
        <v>40358</v>
      </c>
      <c r="J18" s="50"/>
    </row>
    <row r="19" spans="1:10" ht="13.8" x14ac:dyDescent="0.25">
      <c r="A19" s="46" t="s">
        <v>291</v>
      </c>
      <c r="B19" s="44" t="s">
        <v>53</v>
      </c>
      <c r="C19" s="97">
        <f t="shared" si="4"/>
        <v>40349</v>
      </c>
      <c r="D19" s="63" t="s">
        <v>6</v>
      </c>
      <c r="E19" s="66">
        <f t="shared" si="0"/>
        <v>40362</v>
      </c>
      <c r="F19" s="111">
        <f t="shared" si="1"/>
        <v>40368</v>
      </c>
      <c r="G19" s="111">
        <f t="shared" si="2"/>
        <v>40369</v>
      </c>
      <c r="H19" s="117"/>
      <c r="I19" s="113">
        <f>3+G19</f>
        <v>40372</v>
      </c>
    </row>
    <row r="20" spans="1:10" ht="13.8" x14ac:dyDescent="0.25">
      <c r="A20" s="110" t="s">
        <v>292</v>
      </c>
      <c r="B20" s="43" t="s">
        <v>101</v>
      </c>
      <c r="C20" s="108">
        <f t="shared" si="4"/>
        <v>40363</v>
      </c>
      <c r="D20" s="62" t="s">
        <v>6</v>
      </c>
      <c r="E20" s="70">
        <f t="shared" si="0"/>
        <v>40376</v>
      </c>
      <c r="F20" s="114">
        <f t="shared" si="1"/>
        <v>40382</v>
      </c>
      <c r="G20" s="114">
        <f t="shared" si="2"/>
        <v>40383</v>
      </c>
      <c r="H20" s="118"/>
      <c r="I20" s="116">
        <f t="shared" ref="I20:I32" si="5">3+G20</f>
        <v>40386</v>
      </c>
    </row>
    <row r="21" spans="1:10" ht="13.8" x14ac:dyDescent="0.25">
      <c r="A21" s="46" t="s">
        <v>293</v>
      </c>
      <c r="B21" s="44" t="s">
        <v>56</v>
      </c>
      <c r="C21" s="97">
        <f t="shared" si="4"/>
        <v>40377</v>
      </c>
      <c r="D21" s="63" t="s">
        <v>6</v>
      </c>
      <c r="E21" s="66">
        <f t="shared" si="0"/>
        <v>40390</v>
      </c>
      <c r="F21" s="111">
        <f t="shared" si="1"/>
        <v>40396</v>
      </c>
      <c r="G21" s="111">
        <f t="shared" si="2"/>
        <v>40397</v>
      </c>
      <c r="H21" s="117"/>
      <c r="I21" s="113">
        <f t="shared" si="5"/>
        <v>40400</v>
      </c>
    </row>
    <row r="22" spans="1:10" ht="13.8" x14ac:dyDescent="0.25">
      <c r="A22" s="110" t="s">
        <v>294</v>
      </c>
      <c r="B22" s="43" t="s">
        <v>58</v>
      </c>
      <c r="C22" s="108">
        <f t="shared" si="4"/>
        <v>40391</v>
      </c>
      <c r="D22" s="62" t="s">
        <v>6</v>
      </c>
      <c r="E22" s="70">
        <f t="shared" si="0"/>
        <v>40404</v>
      </c>
      <c r="F22" s="114">
        <f t="shared" si="1"/>
        <v>40410</v>
      </c>
      <c r="G22" s="114">
        <f t="shared" si="2"/>
        <v>40411</v>
      </c>
      <c r="H22" s="118"/>
      <c r="I22" s="116">
        <f t="shared" si="5"/>
        <v>40414</v>
      </c>
    </row>
    <row r="23" spans="1:10" ht="13.8" x14ac:dyDescent="0.25">
      <c r="A23" s="46" t="s">
        <v>295</v>
      </c>
      <c r="B23" s="44" t="s">
        <v>58</v>
      </c>
      <c r="C23" s="97">
        <f t="shared" si="4"/>
        <v>40405</v>
      </c>
      <c r="D23" s="63" t="s">
        <v>6</v>
      </c>
      <c r="E23" s="66">
        <f t="shared" si="0"/>
        <v>40418</v>
      </c>
      <c r="F23" s="111">
        <f>5+E23</f>
        <v>40423</v>
      </c>
      <c r="G23" s="111">
        <f t="shared" si="2"/>
        <v>40425</v>
      </c>
      <c r="H23" s="117"/>
      <c r="I23" s="113">
        <f t="shared" si="5"/>
        <v>40428</v>
      </c>
    </row>
    <row r="24" spans="1:10" ht="13.8" x14ac:dyDescent="0.25">
      <c r="A24" s="110" t="s">
        <v>296</v>
      </c>
      <c r="B24" s="43" t="s">
        <v>60</v>
      </c>
      <c r="C24" s="108">
        <f t="shared" si="4"/>
        <v>40419</v>
      </c>
      <c r="D24" s="62" t="s">
        <v>6</v>
      </c>
      <c r="E24" s="70">
        <f t="shared" si="0"/>
        <v>40432</v>
      </c>
      <c r="F24" s="114">
        <f t="shared" si="1"/>
        <v>40438</v>
      </c>
      <c r="G24" s="114">
        <f t="shared" si="2"/>
        <v>40439</v>
      </c>
      <c r="H24" s="118"/>
      <c r="I24" s="116">
        <f t="shared" si="5"/>
        <v>40442</v>
      </c>
    </row>
    <row r="25" spans="1:10" ht="13.8" x14ac:dyDescent="0.25">
      <c r="A25" s="46" t="s">
        <v>297</v>
      </c>
      <c r="B25" s="44" t="s">
        <v>106</v>
      </c>
      <c r="C25" s="97">
        <f t="shared" si="4"/>
        <v>40433</v>
      </c>
      <c r="D25" s="63" t="s">
        <v>6</v>
      </c>
      <c r="E25" s="66">
        <f t="shared" si="0"/>
        <v>40446</v>
      </c>
      <c r="F25" s="111">
        <f t="shared" si="1"/>
        <v>40452</v>
      </c>
      <c r="G25" s="111">
        <f t="shared" si="2"/>
        <v>40453</v>
      </c>
      <c r="H25" s="117"/>
      <c r="I25" s="113">
        <f t="shared" si="5"/>
        <v>40456</v>
      </c>
    </row>
    <row r="26" spans="1:10" ht="13.8" x14ac:dyDescent="0.25">
      <c r="A26" s="110" t="s">
        <v>298</v>
      </c>
      <c r="B26" s="43" t="s">
        <v>63</v>
      </c>
      <c r="C26" s="108">
        <f t="shared" si="4"/>
        <v>40447</v>
      </c>
      <c r="D26" s="62" t="s">
        <v>6</v>
      </c>
      <c r="E26" s="70">
        <f t="shared" si="0"/>
        <v>40460</v>
      </c>
      <c r="F26" s="114">
        <f t="shared" si="1"/>
        <v>40466</v>
      </c>
      <c r="G26" s="114">
        <f t="shared" si="2"/>
        <v>40467</v>
      </c>
      <c r="H26" s="118"/>
      <c r="I26" s="116">
        <f t="shared" si="5"/>
        <v>40470</v>
      </c>
    </row>
    <row r="27" spans="1:10" ht="13.8" x14ac:dyDescent="0.25">
      <c r="A27" s="46" t="s">
        <v>299</v>
      </c>
      <c r="B27" s="44" t="s">
        <v>109</v>
      </c>
      <c r="C27" s="97">
        <f t="shared" si="4"/>
        <v>40461</v>
      </c>
      <c r="D27" s="63" t="s">
        <v>6</v>
      </c>
      <c r="E27" s="66">
        <f t="shared" si="0"/>
        <v>40474</v>
      </c>
      <c r="F27" s="111">
        <f t="shared" si="1"/>
        <v>40480</v>
      </c>
      <c r="G27" s="111">
        <f t="shared" si="2"/>
        <v>40481</v>
      </c>
      <c r="H27" s="117"/>
      <c r="I27" s="113">
        <f t="shared" si="5"/>
        <v>40484</v>
      </c>
    </row>
    <row r="28" spans="1:10" ht="13.8" x14ac:dyDescent="0.25">
      <c r="A28" s="110" t="s">
        <v>300</v>
      </c>
      <c r="B28" s="43" t="s">
        <v>66</v>
      </c>
      <c r="C28" s="108">
        <f t="shared" si="4"/>
        <v>40475</v>
      </c>
      <c r="D28" s="62" t="s">
        <v>6</v>
      </c>
      <c r="E28" s="70">
        <f t="shared" si="0"/>
        <v>40488</v>
      </c>
      <c r="F28" s="114">
        <f t="shared" si="1"/>
        <v>40494</v>
      </c>
      <c r="G28" s="114">
        <f t="shared" si="2"/>
        <v>40495</v>
      </c>
      <c r="H28" s="118"/>
      <c r="I28" s="116">
        <f t="shared" si="5"/>
        <v>40498</v>
      </c>
    </row>
    <row r="29" spans="1:10" ht="13.8" x14ac:dyDescent="0.25">
      <c r="A29" s="46" t="s">
        <v>301</v>
      </c>
      <c r="B29" s="44" t="s">
        <v>113</v>
      </c>
      <c r="C29" s="97">
        <f t="shared" si="4"/>
        <v>40489</v>
      </c>
      <c r="D29" s="63" t="s">
        <v>6</v>
      </c>
      <c r="E29" s="66">
        <f t="shared" si="0"/>
        <v>40502</v>
      </c>
      <c r="F29" s="111">
        <f>3+E29</f>
        <v>40505</v>
      </c>
      <c r="G29" s="111">
        <f t="shared" si="2"/>
        <v>40509</v>
      </c>
      <c r="H29" s="117"/>
      <c r="I29" s="113">
        <f t="shared" si="5"/>
        <v>40512</v>
      </c>
    </row>
    <row r="30" spans="1:10" ht="13.8" x14ac:dyDescent="0.25">
      <c r="A30" s="110" t="s">
        <v>302</v>
      </c>
      <c r="B30" s="43" t="s">
        <v>70</v>
      </c>
      <c r="C30" s="108">
        <f t="shared" si="4"/>
        <v>40503</v>
      </c>
      <c r="D30" s="62" t="s">
        <v>6</v>
      </c>
      <c r="E30" s="70">
        <f t="shared" si="0"/>
        <v>40516</v>
      </c>
      <c r="F30" s="114">
        <f t="shared" si="1"/>
        <v>40522</v>
      </c>
      <c r="G30" s="114">
        <f t="shared" si="2"/>
        <v>40523</v>
      </c>
      <c r="H30" s="118"/>
      <c r="I30" s="116">
        <f t="shared" si="5"/>
        <v>40526</v>
      </c>
    </row>
    <row r="31" spans="1:10" ht="13.8" x14ac:dyDescent="0.25">
      <c r="A31" s="46" t="s">
        <v>303</v>
      </c>
      <c r="B31" s="25" t="s">
        <v>116</v>
      </c>
      <c r="C31" s="97">
        <f t="shared" si="4"/>
        <v>40517</v>
      </c>
      <c r="D31" s="63" t="s">
        <v>6</v>
      </c>
      <c r="E31" s="66">
        <f t="shared" si="0"/>
        <v>40530</v>
      </c>
      <c r="F31" s="111">
        <f>4+E31</f>
        <v>40534</v>
      </c>
      <c r="G31" s="111">
        <f t="shared" si="2"/>
        <v>40537</v>
      </c>
      <c r="H31" s="117"/>
      <c r="I31" s="113">
        <f t="shared" si="5"/>
        <v>40540</v>
      </c>
    </row>
    <row r="32" spans="1:10" ht="13.8" x14ac:dyDescent="0.25">
      <c r="A32" s="110" t="s">
        <v>304</v>
      </c>
      <c r="B32" s="43" t="s">
        <v>35</v>
      </c>
      <c r="C32" s="108">
        <f t="shared" si="4"/>
        <v>40531</v>
      </c>
      <c r="D32" s="62" t="s">
        <v>6</v>
      </c>
      <c r="E32" s="70">
        <f t="shared" si="0"/>
        <v>40544</v>
      </c>
      <c r="F32" s="114">
        <f t="shared" si="1"/>
        <v>40550</v>
      </c>
      <c r="G32" s="114">
        <f t="shared" si="2"/>
        <v>40551</v>
      </c>
      <c r="H32" s="118"/>
      <c r="I32" s="116">
        <f t="shared" si="5"/>
        <v>40554</v>
      </c>
    </row>
    <row r="33" spans="1:9" ht="13.8" x14ac:dyDescent="0.25">
      <c r="B33" s="33"/>
      <c r="C33" s="97"/>
      <c r="D33" s="63"/>
      <c r="E33" s="66"/>
      <c r="F33" s="47"/>
      <c r="G33" s="97"/>
      <c r="H33" s="1"/>
      <c r="I33" s="85"/>
    </row>
    <row r="34" spans="1:9" ht="13.8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x14ac:dyDescent="0.25">
      <c r="A35" s="6" t="s">
        <v>161</v>
      </c>
      <c r="B35" s="25"/>
      <c r="C35" s="98"/>
      <c r="D35" s="64"/>
      <c r="E35" s="85"/>
      <c r="F35" s="27"/>
      <c r="G35" s="97"/>
      <c r="H35" s="2"/>
      <c r="I35" s="85"/>
    </row>
    <row r="36" spans="1:9" x14ac:dyDescent="0.25">
      <c r="C36" s="102"/>
      <c r="D36"/>
      <c r="E36" s="125"/>
      <c r="F36"/>
      <c r="G36"/>
      <c r="I36"/>
    </row>
    <row r="37" spans="1:9" ht="13.8" x14ac:dyDescent="0.25">
      <c r="A37" s="6" t="s">
        <v>163</v>
      </c>
      <c r="B37" s="25"/>
      <c r="C37" s="98"/>
      <c r="D37" s="64"/>
      <c r="E37" s="85"/>
      <c r="F37" s="27"/>
      <c r="G37" s="97"/>
      <c r="H37" s="2"/>
      <c r="I37" s="85"/>
    </row>
    <row r="38" spans="1:9" ht="13.8" x14ac:dyDescent="0.25">
      <c r="A38" s="106" t="s">
        <v>160</v>
      </c>
      <c r="B38" s="24" t="s">
        <v>158</v>
      </c>
    </row>
    <row r="39" spans="1:9" ht="13.8" x14ac:dyDescent="0.25">
      <c r="B39" s="45"/>
      <c r="C39" s="98"/>
      <c r="D39" s="63"/>
      <c r="E39" s="66"/>
      <c r="F39" s="27"/>
      <c r="G39" s="98"/>
      <c r="H39" s="24"/>
      <c r="I39" s="85"/>
    </row>
  </sheetData>
  <mergeCells count="3">
    <mergeCell ref="G3:I3"/>
    <mergeCell ref="A34:I34"/>
    <mergeCell ref="B1:J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50646-5AD5-4E87-BD94-86A49FA6EE9C}">
  <dimension ref="A1:J177"/>
  <sheetViews>
    <sheetView workbookViewId="0">
      <selection activeCell="E14" sqref="E14"/>
    </sheetView>
  </sheetViews>
  <sheetFormatPr defaultColWidth="9.109375" defaultRowHeight="13.2" x14ac:dyDescent="0.25"/>
  <cols>
    <col min="2" max="2" width="6.44140625" customWidth="1"/>
    <col min="3" max="3" width="10" style="99" customWidth="1"/>
    <col min="4" max="4" width="2.5546875" style="68" customWidth="1"/>
    <col min="5" max="5" width="9.44140625" style="86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B1" s="149" t="s">
        <v>757</v>
      </c>
      <c r="C1" s="149"/>
      <c r="D1" s="149"/>
      <c r="E1" s="149"/>
      <c r="F1" s="149"/>
      <c r="G1" s="149"/>
      <c r="H1" s="149"/>
      <c r="I1" s="149"/>
      <c r="J1" s="149"/>
    </row>
    <row r="2" spans="1:10" ht="9.75" customHeight="1" x14ac:dyDescent="0.3">
      <c r="B2" s="10"/>
      <c r="C2" s="91"/>
      <c r="D2" s="60"/>
      <c r="E2" s="83"/>
      <c r="F2" s="100"/>
      <c r="G2" s="91"/>
      <c r="H2" s="10"/>
      <c r="I2" s="83"/>
    </row>
    <row r="3" spans="1:10" ht="36.75" customHeight="1" thickBot="1" x14ac:dyDescent="0.35">
      <c r="B3" s="25"/>
      <c r="C3" s="98"/>
      <c r="D3" s="64"/>
      <c r="E3" s="85"/>
      <c r="F3" s="27"/>
      <c r="G3" s="150" t="s">
        <v>702</v>
      </c>
      <c r="H3" s="150"/>
      <c r="I3" s="150"/>
    </row>
    <row r="4" spans="1:10" ht="78.599999999999994" thickBot="1" x14ac:dyDescent="0.35">
      <c r="A4" s="28" t="s">
        <v>1</v>
      </c>
      <c r="B4" s="29" t="s">
        <v>2</v>
      </c>
      <c r="C4" s="107" t="s">
        <v>3</v>
      </c>
      <c r="D4" s="65"/>
      <c r="E4" s="90" t="s">
        <v>4</v>
      </c>
      <c r="F4" s="101" t="s">
        <v>152</v>
      </c>
      <c r="G4" s="92" t="s">
        <v>164</v>
      </c>
      <c r="H4" s="32" t="s">
        <v>162</v>
      </c>
      <c r="I4" s="84" t="s">
        <v>614</v>
      </c>
    </row>
    <row r="5" spans="1:10" ht="13.8" customHeight="1" x14ac:dyDescent="0.25">
      <c r="A5" s="3" t="s">
        <v>755</v>
      </c>
      <c r="B5" s="33" t="s">
        <v>35</v>
      </c>
      <c r="C5" s="97">
        <v>46383</v>
      </c>
      <c r="D5" s="63" t="s">
        <v>6</v>
      </c>
      <c r="E5" s="66">
        <f>+C5+13</f>
        <v>46396</v>
      </c>
      <c r="F5" s="111">
        <f>6+E5</f>
        <v>46402</v>
      </c>
      <c r="G5" s="111">
        <f>+E5+4</f>
        <v>46400</v>
      </c>
      <c r="H5" s="112"/>
      <c r="I5" s="113">
        <f>+G5+2</f>
        <v>46402</v>
      </c>
      <c r="J5" s="50"/>
    </row>
    <row r="6" spans="1:10" ht="13.8" customHeight="1" x14ac:dyDescent="0.25">
      <c r="A6" s="143" t="s">
        <v>756</v>
      </c>
      <c r="B6" s="43" t="s">
        <v>252</v>
      </c>
      <c r="C6" s="108">
        <f>+E5+1</f>
        <v>46397</v>
      </c>
      <c r="D6" s="62" t="s">
        <v>6</v>
      </c>
      <c r="E6" s="70">
        <f t="shared" ref="E6:E32" si="0">+C6+13</f>
        <v>46410</v>
      </c>
      <c r="F6" s="114">
        <f>6+E6</f>
        <v>46416</v>
      </c>
      <c r="G6" s="114">
        <f t="shared" ref="G6:G32" si="1">+E6+4</f>
        <v>46414</v>
      </c>
      <c r="H6" s="115"/>
      <c r="I6" s="116">
        <f>2+G6</f>
        <v>46416</v>
      </c>
    </row>
    <row r="7" spans="1:10" ht="13.8" customHeight="1" x14ac:dyDescent="0.25">
      <c r="A7" s="3" t="s">
        <v>758</v>
      </c>
      <c r="B7" s="33" t="s">
        <v>38</v>
      </c>
      <c r="C7" s="97">
        <f t="shared" ref="C7:C32" si="2">14+C6</f>
        <v>46411</v>
      </c>
      <c r="D7" s="63" t="s">
        <v>6</v>
      </c>
      <c r="E7" s="66">
        <f t="shared" si="0"/>
        <v>46424</v>
      </c>
      <c r="F7" s="111">
        <f t="shared" ref="F7:F32" si="3">6+E7</f>
        <v>46430</v>
      </c>
      <c r="G7" s="111">
        <f t="shared" si="1"/>
        <v>46428</v>
      </c>
      <c r="H7" s="112"/>
      <c r="I7" s="113">
        <f t="shared" ref="I7:I32" si="4">2+G7</f>
        <v>46430</v>
      </c>
      <c r="J7" s="50"/>
    </row>
    <row r="8" spans="1:10" ht="13.8" customHeight="1" x14ac:dyDescent="0.25">
      <c r="A8" s="143" t="s">
        <v>759</v>
      </c>
      <c r="B8" s="43" t="s">
        <v>84</v>
      </c>
      <c r="C8" s="108">
        <f t="shared" si="2"/>
        <v>46425</v>
      </c>
      <c r="D8" s="62" t="s">
        <v>6</v>
      </c>
      <c r="E8" s="70">
        <f t="shared" si="0"/>
        <v>46438</v>
      </c>
      <c r="F8" s="114">
        <f t="shared" si="3"/>
        <v>46444</v>
      </c>
      <c r="G8" s="114">
        <f t="shared" si="1"/>
        <v>46442</v>
      </c>
      <c r="H8" s="115"/>
      <c r="I8" s="116">
        <f t="shared" si="4"/>
        <v>46444</v>
      </c>
    </row>
    <row r="9" spans="1:10" s="109" customFormat="1" ht="13.8" customHeight="1" x14ac:dyDescent="0.25">
      <c r="A9" s="3" t="s">
        <v>760</v>
      </c>
      <c r="B9" s="44" t="s">
        <v>41</v>
      </c>
      <c r="C9" s="97">
        <f t="shared" si="2"/>
        <v>46439</v>
      </c>
      <c r="D9" s="63" t="s">
        <v>6</v>
      </c>
      <c r="E9" s="66">
        <f t="shared" si="0"/>
        <v>46452</v>
      </c>
      <c r="F9" s="111">
        <f t="shared" si="3"/>
        <v>46458</v>
      </c>
      <c r="G9" s="111">
        <f t="shared" si="1"/>
        <v>46456</v>
      </c>
      <c r="H9" s="117"/>
      <c r="I9" s="113">
        <f t="shared" si="4"/>
        <v>46458</v>
      </c>
    </row>
    <row r="10" spans="1:10" ht="13.8" customHeight="1" x14ac:dyDescent="0.25">
      <c r="A10" s="143" t="s">
        <v>761</v>
      </c>
      <c r="B10" s="43" t="s">
        <v>87</v>
      </c>
      <c r="C10" s="108">
        <f t="shared" si="2"/>
        <v>46453</v>
      </c>
      <c r="D10" s="62" t="s">
        <v>6</v>
      </c>
      <c r="E10" s="70">
        <f t="shared" si="0"/>
        <v>46466</v>
      </c>
      <c r="F10" s="114">
        <f t="shared" si="3"/>
        <v>46472</v>
      </c>
      <c r="G10" s="114">
        <f t="shared" si="1"/>
        <v>46470</v>
      </c>
      <c r="H10" s="118"/>
      <c r="I10" s="116">
        <f t="shared" si="4"/>
        <v>46472</v>
      </c>
      <c r="J10" s="50"/>
    </row>
    <row r="11" spans="1:10" ht="13.8" customHeight="1" x14ac:dyDescent="0.25">
      <c r="A11" s="3" t="s">
        <v>762</v>
      </c>
      <c r="B11" s="44" t="s">
        <v>44</v>
      </c>
      <c r="C11" s="97">
        <f t="shared" si="2"/>
        <v>46467</v>
      </c>
      <c r="D11" s="63" t="s">
        <v>6</v>
      </c>
      <c r="E11" s="66">
        <f t="shared" si="0"/>
        <v>46480</v>
      </c>
      <c r="F11" s="111">
        <f t="shared" si="3"/>
        <v>46486</v>
      </c>
      <c r="G11" s="111">
        <f t="shared" si="1"/>
        <v>46484</v>
      </c>
      <c r="H11" s="117"/>
      <c r="I11" s="113">
        <f t="shared" si="4"/>
        <v>46486</v>
      </c>
    </row>
    <row r="12" spans="1:10" ht="13.8" customHeight="1" x14ac:dyDescent="0.25">
      <c r="A12" s="143" t="s">
        <v>763</v>
      </c>
      <c r="B12" s="43" t="s">
        <v>90</v>
      </c>
      <c r="C12" s="108">
        <f t="shared" si="2"/>
        <v>46481</v>
      </c>
      <c r="D12" s="62" t="s">
        <v>6</v>
      </c>
      <c r="E12" s="70">
        <f t="shared" si="0"/>
        <v>46494</v>
      </c>
      <c r="F12" s="114">
        <f t="shared" si="3"/>
        <v>46500</v>
      </c>
      <c r="G12" s="114">
        <f t="shared" si="1"/>
        <v>46498</v>
      </c>
      <c r="H12" s="118" t="s">
        <v>122</v>
      </c>
      <c r="I12" s="116">
        <f t="shared" si="4"/>
        <v>46500</v>
      </c>
    </row>
    <row r="13" spans="1:10" ht="13.8" customHeight="1" x14ac:dyDescent="0.25">
      <c r="A13" s="3" t="s">
        <v>764</v>
      </c>
      <c r="B13" s="44" t="s">
        <v>47</v>
      </c>
      <c r="C13" s="97">
        <f t="shared" si="2"/>
        <v>46495</v>
      </c>
      <c r="D13" s="63" t="s">
        <v>6</v>
      </c>
      <c r="E13" s="66">
        <f t="shared" si="0"/>
        <v>46508</v>
      </c>
      <c r="F13" s="111">
        <f t="shared" si="3"/>
        <v>46514</v>
      </c>
      <c r="G13" s="111">
        <f t="shared" si="1"/>
        <v>46512</v>
      </c>
      <c r="H13" s="117"/>
      <c r="I13" s="113">
        <f t="shared" si="4"/>
        <v>46514</v>
      </c>
      <c r="J13" s="50"/>
    </row>
    <row r="14" spans="1:10" ht="13.8" customHeight="1" x14ac:dyDescent="0.25">
      <c r="A14" s="143" t="s">
        <v>765</v>
      </c>
      <c r="B14" s="43" t="s">
        <v>93</v>
      </c>
      <c r="C14" s="108">
        <f t="shared" si="2"/>
        <v>46509</v>
      </c>
      <c r="D14" s="62" t="s">
        <v>6</v>
      </c>
      <c r="E14" s="70">
        <f t="shared" si="0"/>
        <v>46522</v>
      </c>
      <c r="F14" s="114">
        <f t="shared" si="3"/>
        <v>46528</v>
      </c>
      <c r="G14" s="114">
        <f t="shared" si="1"/>
        <v>46526</v>
      </c>
      <c r="H14" s="119"/>
      <c r="I14" s="116">
        <f t="shared" si="4"/>
        <v>46528</v>
      </c>
      <c r="J14" s="50"/>
    </row>
    <row r="15" spans="1:10" ht="13.8" customHeight="1" x14ac:dyDescent="0.25">
      <c r="A15" s="3" t="s">
        <v>766</v>
      </c>
      <c r="B15" s="44" t="s">
        <v>93</v>
      </c>
      <c r="C15" s="97">
        <f t="shared" si="2"/>
        <v>46523</v>
      </c>
      <c r="D15" s="63" t="s">
        <v>6</v>
      </c>
      <c r="E15" s="66">
        <f t="shared" si="0"/>
        <v>46536</v>
      </c>
      <c r="F15" s="111">
        <f>6+E15</f>
        <v>46542</v>
      </c>
      <c r="G15" s="111">
        <f t="shared" si="1"/>
        <v>46540</v>
      </c>
      <c r="H15" s="120"/>
      <c r="I15" s="113">
        <f t="shared" si="4"/>
        <v>46542</v>
      </c>
      <c r="J15" s="50"/>
    </row>
    <row r="16" spans="1:10" ht="13.8" customHeight="1" x14ac:dyDescent="0.25">
      <c r="A16" s="143" t="s">
        <v>767</v>
      </c>
      <c r="B16" s="43" t="s">
        <v>98</v>
      </c>
      <c r="C16" s="108">
        <f t="shared" si="2"/>
        <v>46537</v>
      </c>
      <c r="D16" s="62" t="s">
        <v>6</v>
      </c>
      <c r="E16" s="70">
        <f t="shared" si="0"/>
        <v>46550</v>
      </c>
      <c r="F16" s="114">
        <f>6+E16</f>
        <v>46556</v>
      </c>
      <c r="G16" s="114">
        <f t="shared" si="1"/>
        <v>46554</v>
      </c>
      <c r="H16" s="118"/>
      <c r="I16" s="116">
        <f t="shared" si="4"/>
        <v>46556</v>
      </c>
      <c r="J16" s="50"/>
    </row>
    <row r="17" spans="1:10" ht="13.8" customHeight="1" x14ac:dyDescent="0.25">
      <c r="A17" s="147" t="s">
        <v>768</v>
      </c>
      <c r="B17" s="148" t="s">
        <v>98</v>
      </c>
      <c r="C17" s="128">
        <f t="shared" si="2"/>
        <v>46551</v>
      </c>
      <c r="D17" s="129" t="s">
        <v>6</v>
      </c>
      <c r="E17" s="130">
        <f t="shared" si="0"/>
        <v>46564</v>
      </c>
      <c r="F17" s="131">
        <f t="shared" si="3"/>
        <v>46570</v>
      </c>
      <c r="G17" s="131">
        <f>+E17+3</f>
        <v>46567</v>
      </c>
      <c r="H17" s="132"/>
      <c r="I17" s="133">
        <f>3+G17</f>
        <v>46570</v>
      </c>
    </row>
    <row r="18" spans="1:10" ht="13.8" customHeight="1" x14ac:dyDescent="0.25">
      <c r="A18" s="143" t="s">
        <v>769</v>
      </c>
      <c r="B18" s="43" t="s">
        <v>53</v>
      </c>
      <c r="C18" s="108">
        <f t="shared" si="2"/>
        <v>46565</v>
      </c>
      <c r="D18" s="62" t="s">
        <v>6</v>
      </c>
      <c r="E18" s="70">
        <f t="shared" si="0"/>
        <v>46578</v>
      </c>
      <c r="F18" s="114">
        <f>6+E18</f>
        <v>46584</v>
      </c>
      <c r="G18" s="114">
        <f t="shared" si="1"/>
        <v>46582</v>
      </c>
      <c r="H18" s="119"/>
      <c r="I18" s="116">
        <f t="shared" si="4"/>
        <v>46584</v>
      </c>
      <c r="J18" s="50"/>
    </row>
    <row r="19" spans="1:10" ht="13.8" customHeight="1" x14ac:dyDescent="0.25">
      <c r="A19" s="134" t="s">
        <v>770</v>
      </c>
      <c r="B19" s="44" t="s">
        <v>101</v>
      </c>
      <c r="C19" s="97">
        <f t="shared" si="2"/>
        <v>46579</v>
      </c>
      <c r="D19" s="63" t="s">
        <v>6</v>
      </c>
      <c r="E19" s="66">
        <f>+C19+13</f>
        <v>46592</v>
      </c>
      <c r="F19" s="111">
        <f t="shared" si="3"/>
        <v>46598</v>
      </c>
      <c r="G19" s="111">
        <f t="shared" si="1"/>
        <v>46596</v>
      </c>
      <c r="H19" s="117"/>
      <c r="I19" s="113">
        <f t="shared" si="4"/>
        <v>46598</v>
      </c>
    </row>
    <row r="20" spans="1:10" ht="13.8" customHeight="1" x14ac:dyDescent="0.25">
      <c r="A20" s="145" t="s">
        <v>771</v>
      </c>
      <c r="B20" s="43" t="s">
        <v>56</v>
      </c>
      <c r="C20" s="108">
        <f>14+C19</f>
        <v>46593</v>
      </c>
      <c r="D20" s="62" t="s">
        <v>6</v>
      </c>
      <c r="E20" s="70">
        <f t="shared" si="0"/>
        <v>46606</v>
      </c>
      <c r="F20" s="114">
        <f t="shared" si="3"/>
        <v>46612</v>
      </c>
      <c r="G20" s="114">
        <f t="shared" si="1"/>
        <v>46610</v>
      </c>
      <c r="H20" s="118"/>
      <c r="I20" s="116">
        <f t="shared" si="4"/>
        <v>46612</v>
      </c>
    </row>
    <row r="21" spans="1:10" ht="13.8" customHeight="1" x14ac:dyDescent="0.25">
      <c r="A21" s="134" t="s">
        <v>772</v>
      </c>
      <c r="B21" s="44" t="s">
        <v>58</v>
      </c>
      <c r="C21" s="97">
        <f t="shared" si="2"/>
        <v>46607</v>
      </c>
      <c r="D21" s="63" t="s">
        <v>6</v>
      </c>
      <c r="E21" s="66">
        <f t="shared" si="0"/>
        <v>46620</v>
      </c>
      <c r="F21" s="111">
        <f t="shared" si="3"/>
        <v>46626</v>
      </c>
      <c r="G21" s="111">
        <f t="shared" si="1"/>
        <v>46624</v>
      </c>
      <c r="H21" s="117"/>
      <c r="I21" s="113">
        <f t="shared" si="4"/>
        <v>46626</v>
      </c>
    </row>
    <row r="22" spans="1:10" ht="13.8" customHeight="1" x14ac:dyDescent="0.25">
      <c r="A22" s="146" t="s">
        <v>773</v>
      </c>
      <c r="B22" s="43" t="s">
        <v>60</v>
      </c>
      <c r="C22" s="108">
        <f t="shared" si="2"/>
        <v>46621</v>
      </c>
      <c r="D22" s="62" t="s">
        <v>6</v>
      </c>
      <c r="E22" s="70">
        <f t="shared" si="0"/>
        <v>46634</v>
      </c>
      <c r="F22" s="114">
        <f t="shared" si="3"/>
        <v>46640</v>
      </c>
      <c r="G22" s="114">
        <f t="shared" si="1"/>
        <v>46638</v>
      </c>
      <c r="H22" s="118"/>
      <c r="I22" s="116">
        <f t="shared" si="4"/>
        <v>46640</v>
      </c>
    </row>
    <row r="23" spans="1:10" ht="13.8" customHeight="1" x14ac:dyDescent="0.25">
      <c r="A23" s="134" t="s">
        <v>774</v>
      </c>
      <c r="B23" s="44" t="s">
        <v>106</v>
      </c>
      <c r="C23" s="97">
        <f t="shared" si="2"/>
        <v>46635</v>
      </c>
      <c r="D23" s="63" t="s">
        <v>6</v>
      </c>
      <c r="E23" s="66">
        <f t="shared" si="0"/>
        <v>46648</v>
      </c>
      <c r="F23" s="111">
        <f t="shared" si="3"/>
        <v>46654</v>
      </c>
      <c r="G23" s="111">
        <f t="shared" si="1"/>
        <v>46652</v>
      </c>
      <c r="H23" s="117"/>
      <c r="I23" s="113">
        <f t="shared" si="4"/>
        <v>46654</v>
      </c>
    </row>
    <row r="24" spans="1:10" ht="13.8" customHeight="1" x14ac:dyDescent="0.25">
      <c r="A24" s="145" t="s">
        <v>775</v>
      </c>
      <c r="B24" s="43" t="s">
        <v>63</v>
      </c>
      <c r="C24" s="108">
        <f t="shared" si="2"/>
        <v>46649</v>
      </c>
      <c r="D24" s="62" t="s">
        <v>6</v>
      </c>
      <c r="E24" s="70">
        <f t="shared" si="0"/>
        <v>46662</v>
      </c>
      <c r="F24" s="114">
        <f t="shared" si="3"/>
        <v>46668</v>
      </c>
      <c r="G24" s="114">
        <f t="shared" si="1"/>
        <v>46666</v>
      </c>
      <c r="H24" s="118"/>
      <c r="I24" s="116">
        <f t="shared" si="4"/>
        <v>46668</v>
      </c>
    </row>
    <row r="25" spans="1:10" ht="13.8" customHeight="1" x14ac:dyDescent="0.25">
      <c r="A25" s="134" t="s">
        <v>776</v>
      </c>
      <c r="B25" s="44" t="s">
        <v>109</v>
      </c>
      <c r="C25" s="97">
        <f t="shared" si="2"/>
        <v>46663</v>
      </c>
      <c r="D25" s="63" t="s">
        <v>6</v>
      </c>
      <c r="E25" s="66">
        <f t="shared" si="0"/>
        <v>46676</v>
      </c>
      <c r="F25" s="111">
        <f t="shared" si="3"/>
        <v>46682</v>
      </c>
      <c r="G25" s="111">
        <f t="shared" si="1"/>
        <v>46680</v>
      </c>
      <c r="H25" s="117"/>
      <c r="I25" s="113">
        <f t="shared" si="4"/>
        <v>46682</v>
      </c>
    </row>
    <row r="26" spans="1:10" ht="13.8" customHeight="1" x14ac:dyDescent="0.25">
      <c r="A26" s="145" t="s">
        <v>777</v>
      </c>
      <c r="B26" s="43" t="s">
        <v>109</v>
      </c>
      <c r="C26" s="108">
        <f t="shared" si="2"/>
        <v>46677</v>
      </c>
      <c r="D26" s="62" t="s">
        <v>6</v>
      </c>
      <c r="E26" s="70">
        <f t="shared" si="0"/>
        <v>46690</v>
      </c>
      <c r="F26" s="114">
        <f t="shared" si="3"/>
        <v>46696</v>
      </c>
      <c r="G26" s="114">
        <f t="shared" si="1"/>
        <v>46694</v>
      </c>
      <c r="H26" s="118"/>
      <c r="I26" s="116">
        <f t="shared" si="4"/>
        <v>46696</v>
      </c>
    </row>
    <row r="27" spans="1:10" ht="13.8" customHeight="1" x14ac:dyDescent="0.25">
      <c r="A27" s="134" t="s">
        <v>778</v>
      </c>
      <c r="B27" s="44" t="s">
        <v>66</v>
      </c>
      <c r="C27" s="97">
        <f t="shared" si="2"/>
        <v>46691</v>
      </c>
      <c r="D27" s="63" t="s">
        <v>6</v>
      </c>
      <c r="E27" s="66">
        <f t="shared" si="0"/>
        <v>46704</v>
      </c>
      <c r="F27" s="111">
        <f t="shared" si="3"/>
        <v>46710</v>
      </c>
      <c r="G27" s="111">
        <f t="shared" si="1"/>
        <v>46708</v>
      </c>
      <c r="H27" s="117"/>
      <c r="I27" s="113">
        <f t="shared" si="4"/>
        <v>46710</v>
      </c>
    </row>
    <row r="28" spans="1:10" ht="13.8" customHeight="1" x14ac:dyDescent="0.25">
      <c r="A28" s="145" t="s">
        <v>779</v>
      </c>
      <c r="B28" s="43" t="s">
        <v>113</v>
      </c>
      <c r="C28" s="108">
        <f t="shared" si="2"/>
        <v>46705</v>
      </c>
      <c r="D28" s="62" t="s">
        <v>6</v>
      </c>
      <c r="E28" s="70">
        <f t="shared" si="0"/>
        <v>46718</v>
      </c>
      <c r="F28" s="114">
        <f t="shared" si="3"/>
        <v>46724</v>
      </c>
      <c r="G28" s="114">
        <f t="shared" si="1"/>
        <v>46722</v>
      </c>
      <c r="H28" s="118"/>
      <c r="I28" s="116">
        <f t="shared" si="4"/>
        <v>46724</v>
      </c>
    </row>
    <row r="29" spans="1:10" ht="13.8" customHeight="1" x14ac:dyDescent="0.25">
      <c r="A29" s="134" t="s">
        <v>780</v>
      </c>
      <c r="B29" s="44" t="s">
        <v>70</v>
      </c>
      <c r="C29" s="97">
        <f t="shared" si="2"/>
        <v>46719</v>
      </c>
      <c r="D29" s="63" t="s">
        <v>6</v>
      </c>
      <c r="E29" s="66">
        <f t="shared" si="0"/>
        <v>46732</v>
      </c>
      <c r="F29" s="111">
        <f t="shared" si="3"/>
        <v>46738</v>
      </c>
      <c r="G29" s="111">
        <f t="shared" si="1"/>
        <v>46736</v>
      </c>
      <c r="H29" s="117"/>
      <c r="I29" s="113">
        <f t="shared" si="4"/>
        <v>46738</v>
      </c>
    </row>
    <row r="30" spans="1:10" ht="13.8" customHeight="1" x14ac:dyDescent="0.25">
      <c r="A30" s="145" t="s">
        <v>781</v>
      </c>
      <c r="B30" s="43" t="s">
        <v>116</v>
      </c>
      <c r="C30" s="108">
        <f t="shared" si="2"/>
        <v>46733</v>
      </c>
      <c r="D30" s="62" t="s">
        <v>6</v>
      </c>
      <c r="E30" s="70">
        <f t="shared" si="0"/>
        <v>46746</v>
      </c>
      <c r="F30" s="114">
        <f t="shared" si="3"/>
        <v>46752</v>
      </c>
      <c r="G30" s="114">
        <f t="shared" si="1"/>
        <v>46750</v>
      </c>
      <c r="H30" s="118"/>
      <c r="I30" s="116">
        <f t="shared" si="4"/>
        <v>46752</v>
      </c>
    </row>
    <row r="31" spans="1:10" ht="13.8" customHeight="1" x14ac:dyDescent="0.25">
      <c r="A31" s="134" t="s">
        <v>782</v>
      </c>
      <c r="B31" s="45" t="s">
        <v>35</v>
      </c>
      <c r="C31" s="97">
        <f t="shared" si="2"/>
        <v>46747</v>
      </c>
      <c r="D31" s="63" t="s">
        <v>6</v>
      </c>
      <c r="E31" s="66">
        <f t="shared" si="0"/>
        <v>46760</v>
      </c>
      <c r="F31" s="111">
        <f t="shared" si="3"/>
        <v>46766</v>
      </c>
      <c r="G31" s="111">
        <f t="shared" si="1"/>
        <v>46764</v>
      </c>
      <c r="H31" s="117"/>
      <c r="I31" s="113">
        <f t="shared" si="4"/>
        <v>46766</v>
      </c>
    </row>
    <row r="32" spans="1:10" ht="13.8" customHeight="1" x14ac:dyDescent="0.25">
      <c r="A32" s="145" t="s">
        <v>783</v>
      </c>
      <c r="B32" s="43" t="s">
        <v>252</v>
      </c>
      <c r="C32" s="108">
        <f t="shared" si="2"/>
        <v>46761</v>
      </c>
      <c r="D32" s="62" t="s">
        <v>6</v>
      </c>
      <c r="E32" s="70">
        <f t="shared" si="0"/>
        <v>46774</v>
      </c>
      <c r="F32" s="114">
        <f t="shared" si="3"/>
        <v>46780</v>
      </c>
      <c r="G32" s="114">
        <f t="shared" si="1"/>
        <v>46778</v>
      </c>
      <c r="H32" s="118"/>
      <c r="I32" s="116">
        <f t="shared" si="4"/>
        <v>46780</v>
      </c>
    </row>
    <row r="33" spans="1:9" ht="13.8" customHeight="1" x14ac:dyDescent="0.25">
      <c r="B33" s="33"/>
      <c r="C33" s="97"/>
      <c r="D33" s="63"/>
      <c r="E33" s="66"/>
      <c r="F33" s="47"/>
      <c r="G33" s="97"/>
      <c r="H33" s="1"/>
      <c r="I33" s="85"/>
    </row>
    <row r="34" spans="1:9" ht="13.8" customHeight="1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customHeight="1" x14ac:dyDescent="0.25">
      <c r="A35" s="6" t="s">
        <v>161</v>
      </c>
      <c r="B35" s="25"/>
      <c r="C35" s="98"/>
      <c r="D35" s="64"/>
      <c r="E35" s="85"/>
      <c r="F35" s="27"/>
      <c r="G35" s="97"/>
      <c r="H35" s="2"/>
      <c r="I35" s="85"/>
    </row>
    <row r="36" spans="1:9" ht="13.8" customHeight="1" x14ac:dyDescent="0.25">
      <c r="C36" s="102"/>
      <c r="D36"/>
      <c r="E36" s="125"/>
      <c r="F36"/>
      <c r="G36"/>
      <c r="I36"/>
    </row>
    <row r="37" spans="1:9" ht="13.8" customHeight="1" x14ac:dyDescent="0.25">
      <c r="A37" s="6" t="s">
        <v>163</v>
      </c>
      <c r="B37" s="25"/>
      <c r="C37" s="98"/>
      <c r="D37" s="64"/>
      <c r="E37" s="85"/>
      <c r="F37" s="27"/>
      <c r="G37" s="97"/>
      <c r="H37" s="2"/>
      <c r="I37" s="85"/>
    </row>
    <row r="38" spans="1:9" ht="13.8" customHeight="1" x14ac:dyDescent="0.25">
      <c r="A38" s="106" t="s">
        <v>160</v>
      </c>
      <c r="B38" s="24" t="s">
        <v>158</v>
      </c>
    </row>
    <row r="39" spans="1:9" ht="13.8" customHeight="1" x14ac:dyDescent="0.25">
      <c r="B39" s="45"/>
      <c r="C39" s="98"/>
      <c r="D39" s="63"/>
      <c r="E39" s="66"/>
      <c r="F39" s="27"/>
      <c r="G39" s="98"/>
      <c r="H39" s="24"/>
      <c r="I39" s="85"/>
    </row>
    <row r="40" spans="1:9" ht="13.8" customHeight="1" x14ac:dyDescent="0.25"/>
    <row r="41" spans="1:9" ht="13.8" customHeight="1" x14ac:dyDescent="0.25"/>
    <row r="42" spans="1:9" ht="13.8" customHeight="1" x14ac:dyDescent="0.25"/>
    <row r="43" spans="1:9" ht="13.8" customHeight="1" x14ac:dyDescent="0.25"/>
    <row r="44" spans="1:9" ht="13.8" customHeight="1" x14ac:dyDescent="0.25"/>
    <row r="45" spans="1:9" ht="13.8" customHeight="1" x14ac:dyDescent="0.25"/>
    <row r="46" spans="1:9" ht="13.8" customHeight="1" x14ac:dyDescent="0.25"/>
    <row r="47" spans="1:9" ht="13.8" customHeight="1" x14ac:dyDescent="0.25"/>
    <row r="48" spans="1:9" ht="13.8" customHeight="1" x14ac:dyDescent="0.25"/>
    <row r="49" ht="13.8" customHeight="1" x14ac:dyDescent="0.25"/>
    <row r="50" ht="13.8" customHeight="1" x14ac:dyDescent="0.25"/>
    <row r="51" ht="13.8" customHeight="1" x14ac:dyDescent="0.25"/>
    <row r="52" ht="13.8" customHeight="1" x14ac:dyDescent="0.25"/>
    <row r="53" ht="13.8" customHeight="1" x14ac:dyDescent="0.25"/>
    <row r="54" ht="13.8" customHeight="1" x14ac:dyDescent="0.25"/>
    <row r="55" ht="13.8" customHeight="1" x14ac:dyDescent="0.25"/>
    <row r="56" ht="13.8" customHeight="1" x14ac:dyDescent="0.25"/>
    <row r="57" ht="13.8" customHeight="1" x14ac:dyDescent="0.25"/>
    <row r="58" ht="13.8" customHeight="1" x14ac:dyDescent="0.25"/>
    <row r="59" ht="13.8" customHeight="1" x14ac:dyDescent="0.25"/>
    <row r="60" ht="13.8" customHeight="1" x14ac:dyDescent="0.25"/>
    <row r="61" ht="13.8" customHeight="1" x14ac:dyDescent="0.25"/>
    <row r="62" ht="13.8" customHeight="1" x14ac:dyDescent="0.25"/>
    <row r="63" ht="13.8" customHeight="1" x14ac:dyDescent="0.25"/>
    <row r="64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ht="13.8" customHeight="1" x14ac:dyDescent="0.25"/>
    <row r="114" ht="13.8" customHeight="1" x14ac:dyDescent="0.25"/>
    <row r="115" ht="13.8" customHeight="1" x14ac:dyDescent="0.25"/>
    <row r="116" ht="13.8" customHeight="1" x14ac:dyDescent="0.25"/>
    <row r="117" ht="13.8" customHeight="1" x14ac:dyDescent="0.25"/>
    <row r="118" ht="13.8" customHeight="1" x14ac:dyDescent="0.25"/>
    <row r="119" ht="13.8" customHeight="1" x14ac:dyDescent="0.25"/>
    <row r="120" ht="13.8" customHeight="1" x14ac:dyDescent="0.25"/>
    <row r="121" ht="13.8" customHeight="1" x14ac:dyDescent="0.25"/>
    <row r="122" ht="13.8" customHeight="1" x14ac:dyDescent="0.25"/>
    <row r="123" ht="13.8" customHeight="1" x14ac:dyDescent="0.25"/>
    <row r="124" ht="13.8" customHeight="1" x14ac:dyDescent="0.25"/>
    <row r="125" ht="13.8" customHeight="1" x14ac:dyDescent="0.25"/>
    <row r="126" ht="13.8" customHeight="1" x14ac:dyDescent="0.25"/>
    <row r="127" ht="13.8" customHeight="1" x14ac:dyDescent="0.25"/>
    <row r="128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ht="13.8" customHeight="1" x14ac:dyDescent="0.25"/>
    <row r="162" ht="13.8" customHeight="1" x14ac:dyDescent="0.25"/>
    <row r="163" ht="13.8" customHeight="1" x14ac:dyDescent="0.25"/>
    <row r="164" ht="13.8" customHeight="1" x14ac:dyDescent="0.25"/>
    <row r="165" ht="13.8" customHeight="1" x14ac:dyDescent="0.25"/>
    <row r="166" ht="13.8" customHeight="1" x14ac:dyDescent="0.25"/>
    <row r="167" ht="13.8" customHeight="1" x14ac:dyDescent="0.25"/>
    <row r="168" ht="13.8" customHeight="1" x14ac:dyDescent="0.25"/>
    <row r="169" ht="13.8" customHeight="1" x14ac:dyDescent="0.25"/>
    <row r="170" ht="13.8" customHeight="1" x14ac:dyDescent="0.25"/>
    <row r="171" ht="13.8" customHeight="1" x14ac:dyDescent="0.25"/>
    <row r="172" ht="13.8" customHeight="1" x14ac:dyDescent="0.25"/>
    <row r="173" ht="13.8" customHeight="1" x14ac:dyDescent="0.25"/>
    <row r="174" ht="13.8" customHeight="1" x14ac:dyDescent="0.25"/>
    <row r="175" ht="13.8" customHeight="1" x14ac:dyDescent="0.25"/>
    <row r="176" ht="13.8" customHeight="1" x14ac:dyDescent="0.25"/>
    <row r="177" ht="13.8" customHeight="1" x14ac:dyDescent="0.25"/>
  </sheetData>
  <mergeCells count="3">
    <mergeCell ref="B1:J1"/>
    <mergeCell ref="G3:I3"/>
    <mergeCell ref="A34:I3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9"/>
  <sheetViews>
    <sheetView showGridLines="0" topLeftCell="A10" workbookViewId="0">
      <selection activeCell="G26" sqref="G26"/>
    </sheetView>
  </sheetViews>
  <sheetFormatPr defaultColWidth="9.109375" defaultRowHeight="13.2" x14ac:dyDescent="0.25"/>
  <cols>
    <col min="1" max="1" width="8.109375" customWidth="1"/>
    <col min="2" max="2" width="6.44140625" customWidth="1"/>
    <col min="3" max="3" width="10" style="99" customWidth="1"/>
    <col min="4" max="4" width="2.5546875" style="68" customWidth="1"/>
    <col min="5" max="5" width="9.44140625" style="86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A1" s="149" t="s">
        <v>251</v>
      </c>
      <c r="B1" s="149"/>
      <c r="C1" s="149"/>
      <c r="D1" s="149"/>
      <c r="E1" s="149"/>
      <c r="F1" s="149"/>
      <c r="G1" s="149"/>
      <c r="H1" s="149"/>
      <c r="I1" s="149"/>
    </row>
    <row r="2" spans="1:10" ht="9.75" customHeight="1" x14ac:dyDescent="0.3">
      <c r="A2" s="10"/>
      <c r="B2" s="10"/>
      <c r="C2" s="91"/>
      <c r="D2" s="60"/>
      <c r="E2" s="83"/>
      <c r="F2" s="100"/>
      <c r="G2" s="91"/>
      <c r="H2" s="10"/>
      <c r="I2" s="83"/>
    </row>
    <row r="3" spans="1:10" ht="36.75" customHeight="1" thickBot="1" x14ac:dyDescent="0.35">
      <c r="A3" s="24"/>
      <c r="B3" s="25"/>
      <c r="C3" s="98"/>
      <c r="D3" s="64"/>
      <c r="E3" s="85"/>
      <c r="F3" s="27"/>
      <c r="G3" s="150" t="s">
        <v>305</v>
      </c>
      <c r="H3" s="150"/>
      <c r="I3" s="150"/>
    </row>
    <row r="4" spans="1:10" ht="63" thickBot="1" x14ac:dyDescent="0.35">
      <c r="A4" s="28" t="s">
        <v>1</v>
      </c>
      <c r="B4" s="29" t="s">
        <v>2</v>
      </c>
      <c r="C4" s="107" t="s">
        <v>3</v>
      </c>
      <c r="D4" s="65"/>
      <c r="E4" s="90" t="s">
        <v>4</v>
      </c>
      <c r="F4" s="101" t="s">
        <v>152</v>
      </c>
      <c r="G4" s="92" t="s">
        <v>164</v>
      </c>
      <c r="H4" s="32" t="s">
        <v>162</v>
      </c>
      <c r="I4" s="84" t="s">
        <v>250</v>
      </c>
    </row>
    <row r="5" spans="1:10" ht="13.8" x14ac:dyDescent="0.25">
      <c r="A5" s="3" t="s">
        <v>248</v>
      </c>
      <c r="B5" s="33">
        <v>6</v>
      </c>
      <c r="C5" s="97">
        <v>39789</v>
      </c>
      <c r="D5" s="63" t="s">
        <v>6</v>
      </c>
      <c r="E5" s="66">
        <f t="shared" ref="E5:E32" si="0">+C5+13</f>
        <v>39802</v>
      </c>
      <c r="F5" s="111">
        <f t="shared" ref="F5:F32" si="1">6+E5</f>
        <v>39808</v>
      </c>
      <c r="G5" s="111">
        <f t="shared" ref="G5:G17" si="2">+E5+7</f>
        <v>39809</v>
      </c>
      <c r="H5" s="112"/>
      <c r="I5" s="113">
        <f>4+G5</f>
        <v>39813</v>
      </c>
      <c r="J5" s="50"/>
    </row>
    <row r="6" spans="1:10" ht="13.8" x14ac:dyDescent="0.25">
      <c r="A6" s="13" t="s">
        <v>249</v>
      </c>
      <c r="B6" s="38" t="s">
        <v>35</v>
      </c>
      <c r="C6" s="108">
        <f>+E5+1</f>
        <v>39803</v>
      </c>
      <c r="D6" s="62" t="s">
        <v>6</v>
      </c>
      <c r="E6" s="70">
        <f t="shared" si="0"/>
        <v>39816</v>
      </c>
      <c r="F6" s="114">
        <f t="shared" si="1"/>
        <v>39822</v>
      </c>
      <c r="G6" s="114">
        <f t="shared" si="2"/>
        <v>39823</v>
      </c>
      <c r="H6" s="115"/>
      <c r="I6" s="116">
        <f t="shared" ref="I6:I17" si="3">3+G6</f>
        <v>39826</v>
      </c>
    </row>
    <row r="7" spans="1:10" ht="13.8" x14ac:dyDescent="0.25">
      <c r="A7" s="3" t="s">
        <v>279</v>
      </c>
      <c r="B7" s="33">
        <v>7</v>
      </c>
      <c r="C7" s="97">
        <f t="shared" ref="C7:C32" si="4">14+C6</f>
        <v>39817</v>
      </c>
      <c r="D7" s="63" t="s">
        <v>6</v>
      </c>
      <c r="E7" s="66">
        <f t="shared" si="0"/>
        <v>39830</v>
      </c>
      <c r="F7" s="111">
        <f t="shared" si="1"/>
        <v>39836</v>
      </c>
      <c r="G7" s="111">
        <f t="shared" si="2"/>
        <v>39837</v>
      </c>
      <c r="H7" s="112"/>
      <c r="I7" s="113">
        <f t="shared" si="3"/>
        <v>39840</v>
      </c>
      <c r="J7" s="50"/>
    </row>
    <row r="8" spans="1:10" ht="13.8" x14ac:dyDescent="0.25">
      <c r="A8" s="13" t="s">
        <v>254</v>
      </c>
      <c r="B8" s="43" t="s">
        <v>252</v>
      </c>
      <c r="C8" s="108">
        <f t="shared" si="4"/>
        <v>39831</v>
      </c>
      <c r="D8" s="62" t="s">
        <v>6</v>
      </c>
      <c r="E8" s="70">
        <f t="shared" si="0"/>
        <v>39844</v>
      </c>
      <c r="F8" s="114">
        <f t="shared" si="1"/>
        <v>39850</v>
      </c>
      <c r="G8" s="114">
        <f t="shared" si="2"/>
        <v>39851</v>
      </c>
      <c r="H8" s="115"/>
      <c r="I8" s="116">
        <f t="shared" si="3"/>
        <v>39854</v>
      </c>
    </row>
    <row r="9" spans="1:10" s="109" customFormat="1" ht="13.8" x14ac:dyDescent="0.25">
      <c r="A9" s="3" t="s">
        <v>255</v>
      </c>
      <c r="B9" s="44" t="s">
        <v>84</v>
      </c>
      <c r="C9" s="97">
        <f t="shared" si="4"/>
        <v>39845</v>
      </c>
      <c r="D9" s="63" t="s">
        <v>6</v>
      </c>
      <c r="E9" s="66">
        <f t="shared" si="0"/>
        <v>39858</v>
      </c>
      <c r="F9" s="111">
        <f t="shared" si="1"/>
        <v>39864</v>
      </c>
      <c r="G9" s="111">
        <f t="shared" si="2"/>
        <v>39865</v>
      </c>
      <c r="H9" s="117"/>
      <c r="I9" s="113">
        <f t="shared" si="3"/>
        <v>39868</v>
      </c>
    </row>
    <row r="10" spans="1:10" ht="13.8" x14ac:dyDescent="0.25">
      <c r="A10" s="13" t="s">
        <v>256</v>
      </c>
      <c r="B10" s="43" t="s">
        <v>84</v>
      </c>
      <c r="C10" s="108">
        <f t="shared" si="4"/>
        <v>39859</v>
      </c>
      <c r="D10" s="62" t="s">
        <v>6</v>
      </c>
      <c r="E10" s="70">
        <f t="shared" si="0"/>
        <v>39872</v>
      </c>
      <c r="F10" s="114">
        <f t="shared" si="1"/>
        <v>39878</v>
      </c>
      <c r="G10" s="114">
        <f t="shared" si="2"/>
        <v>39879</v>
      </c>
      <c r="H10" s="118"/>
      <c r="I10" s="116">
        <f t="shared" si="3"/>
        <v>39882</v>
      </c>
      <c r="J10" s="50"/>
    </row>
    <row r="11" spans="1:10" ht="13.8" x14ac:dyDescent="0.25">
      <c r="A11" s="3" t="s">
        <v>257</v>
      </c>
      <c r="B11" s="44" t="s">
        <v>87</v>
      </c>
      <c r="C11" s="97">
        <f t="shared" si="4"/>
        <v>39873</v>
      </c>
      <c r="D11" s="63" t="s">
        <v>6</v>
      </c>
      <c r="E11" s="66">
        <f t="shared" si="0"/>
        <v>39886</v>
      </c>
      <c r="F11" s="111">
        <f t="shared" si="1"/>
        <v>39892</v>
      </c>
      <c r="G11" s="111">
        <f t="shared" si="2"/>
        <v>39893</v>
      </c>
      <c r="H11" s="117"/>
      <c r="I11" s="113">
        <f t="shared" si="3"/>
        <v>39896</v>
      </c>
    </row>
    <row r="12" spans="1:10" ht="13.8" x14ac:dyDescent="0.25">
      <c r="A12" s="13" t="s">
        <v>258</v>
      </c>
      <c r="B12" s="43" t="s">
        <v>87</v>
      </c>
      <c r="C12" s="108">
        <f t="shared" si="4"/>
        <v>39887</v>
      </c>
      <c r="D12" s="62" t="s">
        <v>6</v>
      </c>
      <c r="E12" s="70">
        <f t="shared" si="0"/>
        <v>39900</v>
      </c>
      <c r="F12" s="114">
        <f t="shared" si="1"/>
        <v>39906</v>
      </c>
      <c r="G12" s="114">
        <f t="shared" si="2"/>
        <v>39907</v>
      </c>
      <c r="H12" s="118"/>
      <c r="I12" s="116">
        <f t="shared" si="3"/>
        <v>39910</v>
      </c>
    </row>
    <row r="13" spans="1:10" ht="13.8" x14ac:dyDescent="0.25">
      <c r="A13" s="3" t="s">
        <v>259</v>
      </c>
      <c r="B13" s="44" t="s">
        <v>44</v>
      </c>
      <c r="C13" s="97">
        <f t="shared" si="4"/>
        <v>39901</v>
      </c>
      <c r="D13" s="63" t="s">
        <v>6</v>
      </c>
      <c r="E13" s="66">
        <f t="shared" si="0"/>
        <v>39914</v>
      </c>
      <c r="F13" s="111">
        <f t="shared" si="1"/>
        <v>39920</v>
      </c>
      <c r="G13" s="111">
        <f t="shared" si="2"/>
        <v>39921</v>
      </c>
      <c r="H13" s="117"/>
      <c r="I13" s="113">
        <f t="shared" si="3"/>
        <v>39924</v>
      </c>
      <c r="J13" s="50"/>
    </row>
    <row r="14" spans="1:10" ht="13.8" x14ac:dyDescent="0.25">
      <c r="A14" s="13" t="s">
        <v>260</v>
      </c>
      <c r="B14" s="43" t="s">
        <v>90</v>
      </c>
      <c r="C14" s="108">
        <f t="shared" si="4"/>
        <v>39915</v>
      </c>
      <c r="D14" s="62" t="s">
        <v>6</v>
      </c>
      <c r="E14" s="70">
        <f t="shared" si="0"/>
        <v>39928</v>
      </c>
      <c r="F14" s="114">
        <f t="shared" si="1"/>
        <v>39934</v>
      </c>
      <c r="G14" s="114">
        <f t="shared" si="2"/>
        <v>39935</v>
      </c>
      <c r="H14" s="119"/>
      <c r="I14" s="116">
        <f t="shared" si="3"/>
        <v>39938</v>
      </c>
      <c r="J14" s="50"/>
    </row>
    <row r="15" spans="1:10" ht="13.8" x14ac:dyDescent="0.25">
      <c r="A15" s="3" t="s">
        <v>261</v>
      </c>
      <c r="B15" s="44" t="s">
        <v>47</v>
      </c>
      <c r="C15" s="97">
        <f t="shared" si="4"/>
        <v>39929</v>
      </c>
      <c r="D15" s="63" t="s">
        <v>6</v>
      </c>
      <c r="E15" s="66">
        <f t="shared" si="0"/>
        <v>39942</v>
      </c>
      <c r="F15" s="111">
        <f t="shared" si="1"/>
        <v>39948</v>
      </c>
      <c r="G15" s="111">
        <f t="shared" si="2"/>
        <v>39949</v>
      </c>
      <c r="H15" s="120"/>
      <c r="I15" s="113">
        <f t="shared" si="3"/>
        <v>39952</v>
      </c>
      <c r="J15" s="50"/>
    </row>
    <row r="16" spans="1:10" ht="13.8" x14ac:dyDescent="0.25">
      <c r="A16" s="13" t="s">
        <v>262</v>
      </c>
      <c r="B16" s="43" t="s">
        <v>93</v>
      </c>
      <c r="C16" s="108">
        <f t="shared" si="4"/>
        <v>39943</v>
      </c>
      <c r="D16" s="62" t="s">
        <v>6</v>
      </c>
      <c r="E16" s="70">
        <f t="shared" si="0"/>
        <v>39956</v>
      </c>
      <c r="F16" s="114">
        <f t="shared" si="1"/>
        <v>39962</v>
      </c>
      <c r="G16" s="114">
        <f t="shared" si="2"/>
        <v>39963</v>
      </c>
      <c r="H16" s="118"/>
      <c r="I16" s="116">
        <f t="shared" si="3"/>
        <v>39966</v>
      </c>
      <c r="J16" s="50"/>
    </row>
    <row r="17" spans="1:10" ht="13.8" x14ac:dyDescent="0.25">
      <c r="A17" s="3" t="s">
        <v>263</v>
      </c>
      <c r="B17" s="45" t="s">
        <v>96</v>
      </c>
      <c r="C17" s="97">
        <f t="shared" si="4"/>
        <v>39957</v>
      </c>
      <c r="D17" s="63" t="s">
        <v>6</v>
      </c>
      <c r="E17" s="66">
        <f t="shared" si="0"/>
        <v>39970</v>
      </c>
      <c r="F17" s="111">
        <f t="shared" si="1"/>
        <v>39976</v>
      </c>
      <c r="G17" s="111">
        <f t="shared" si="2"/>
        <v>39977</v>
      </c>
      <c r="H17" s="117"/>
      <c r="I17" s="113">
        <f t="shared" si="3"/>
        <v>39980</v>
      </c>
    </row>
    <row r="18" spans="1:10" ht="14.4" thickBot="1" x14ac:dyDescent="0.3">
      <c r="A18" s="71" t="s">
        <v>264</v>
      </c>
      <c r="B18" s="72" t="s">
        <v>98</v>
      </c>
      <c r="C18" s="124">
        <f t="shared" si="4"/>
        <v>39971</v>
      </c>
      <c r="D18" s="73" t="s">
        <v>6</v>
      </c>
      <c r="E18" s="74">
        <f t="shared" si="0"/>
        <v>39984</v>
      </c>
      <c r="F18" s="121">
        <f t="shared" si="1"/>
        <v>39990</v>
      </c>
      <c r="G18" s="121">
        <f>+E18+7</f>
        <v>39991</v>
      </c>
      <c r="H18" s="122"/>
      <c r="I18" s="123">
        <f>3+G18</f>
        <v>39994</v>
      </c>
      <c r="J18" s="50"/>
    </row>
    <row r="19" spans="1:10" ht="13.8" x14ac:dyDescent="0.25">
      <c r="A19" s="46" t="s">
        <v>265</v>
      </c>
      <c r="B19" s="44" t="s">
        <v>53</v>
      </c>
      <c r="C19" s="97">
        <f t="shared" si="4"/>
        <v>39985</v>
      </c>
      <c r="D19" s="63" t="s">
        <v>6</v>
      </c>
      <c r="E19" s="66">
        <f t="shared" si="0"/>
        <v>39998</v>
      </c>
      <c r="F19" s="111">
        <f t="shared" si="1"/>
        <v>40004</v>
      </c>
      <c r="G19" s="111">
        <f>+E19+7</f>
        <v>40005</v>
      </c>
      <c r="H19" s="117"/>
      <c r="I19" s="113">
        <f>3+G19-1</f>
        <v>40007</v>
      </c>
    </row>
    <row r="20" spans="1:10" ht="13.8" x14ac:dyDescent="0.25">
      <c r="A20" s="110" t="s">
        <v>266</v>
      </c>
      <c r="B20" s="43" t="s">
        <v>101</v>
      </c>
      <c r="C20" s="108">
        <f t="shared" si="4"/>
        <v>39999</v>
      </c>
      <c r="D20" s="62" t="s">
        <v>6</v>
      </c>
      <c r="E20" s="70">
        <f t="shared" si="0"/>
        <v>40012</v>
      </c>
      <c r="F20" s="114">
        <f t="shared" si="1"/>
        <v>40018</v>
      </c>
      <c r="G20" s="114">
        <f t="shared" ref="G20:G32" si="5">+E20+7</f>
        <v>40019</v>
      </c>
      <c r="H20" s="118"/>
      <c r="I20" s="116">
        <f t="shared" ref="I20:I32" si="6">3+G20</f>
        <v>40022</v>
      </c>
    </row>
    <row r="21" spans="1:10" ht="13.8" x14ac:dyDescent="0.25">
      <c r="A21" s="46" t="s">
        <v>267</v>
      </c>
      <c r="B21" s="44" t="s">
        <v>56</v>
      </c>
      <c r="C21" s="97">
        <f t="shared" si="4"/>
        <v>40013</v>
      </c>
      <c r="D21" s="63" t="s">
        <v>6</v>
      </c>
      <c r="E21" s="66">
        <f t="shared" si="0"/>
        <v>40026</v>
      </c>
      <c r="F21" s="111">
        <f t="shared" si="1"/>
        <v>40032</v>
      </c>
      <c r="G21" s="111">
        <f t="shared" si="5"/>
        <v>40033</v>
      </c>
      <c r="H21" s="117"/>
      <c r="I21" s="113">
        <f t="shared" si="6"/>
        <v>40036</v>
      </c>
    </row>
    <row r="22" spans="1:10" ht="13.8" x14ac:dyDescent="0.25">
      <c r="A22" s="110" t="s">
        <v>268</v>
      </c>
      <c r="B22" s="43" t="s">
        <v>58</v>
      </c>
      <c r="C22" s="108">
        <f t="shared" si="4"/>
        <v>40027</v>
      </c>
      <c r="D22" s="62" t="s">
        <v>6</v>
      </c>
      <c r="E22" s="70">
        <f t="shared" si="0"/>
        <v>40040</v>
      </c>
      <c r="F22" s="114">
        <f t="shared" si="1"/>
        <v>40046</v>
      </c>
      <c r="G22" s="114">
        <f t="shared" si="5"/>
        <v>40047</v>
      </c>
      <c r="H22" s="118"/>
      <c r="I22" s="116">
        <f t="shared" si="6"/>
        <v>40050</v>
      </c>
    </row>
    <row r="23" spans="1:10" ht="13.8" x14ac:dyDescent="0.25">
      <c r="A23" s="46" t="s">
        <v>269</v>
      </c>
      <c r="B23" s="44" t="s">
        <v>58</v>
      </c>
      <c r="C23" s="97">
        <f t="shared" si="4"/>
        <v>40041</v>
      </c>
      <c r="D23" s="63" t="s">
        <v>6</v>
      </c>
      <c r="E23" s="66">
        <f t="shared" si="0"/>
        <v>40054</v>
      </c>
      <c r="F23" s="111">
        <f t="shared" si="1"/>
        <v>40060</v>
      </c>
      <c r="G23" s="111">
        <f t="shared" si="5"/>
        <v>40061</v>
      </c>
      <c r="H23" s="117"/>
      <c r="I23" s="113">
        <f t="shared" si="6"/>
        <v>40064</v>
      </c>
    </row>
    <row r="24" spans="1:10" ht="13.8" x14ac:dyDescent="0.25">
      <c r="A24" s="110" t="s">
        <v>270</v>
      </c>
      <c r="B24" s="43" t="s">
        <v>60</v>
      </c>
      <c r="C24" s="108">
        <f t="shared" si="4"/>
        <v>40055</v>
      </c>
      <c r="D24" s="62" t="s">
        <v>6</v>
      </c>
      <c r="E24" s="70">
        <f t="shared" si="0"/>
        <v>40068</v>
      </c>
      <c r="F24" s="114">
        <f t="shared" si="1"/>
        <v>40074</v>
      </c>
      <c r="G24" s="114">
        <f t="shared" si="5"/>
        <v>40075</v>
      </c>
      <c r="H24" s="118"/>
      <c r="I24" s="116">
        <f t="shared" si="6"/>
        <v>40078</v>
      </c>
    </row>
    <row r="25" spans="1:10" ht="13.8" x14ac:dyDescent="0.25">
      <c r="A25" s="46" t="s">
        <v>271</v>
      </c>
      <c r="B25" s="44" t="s">
        <v>106</v>
      </c>
      <c r="C25" s="97">
        <f t="shared" si="4"/>
        <v>40069</v>
      </c>
      <c r="D25" s="63" t="s">
        <v>6</v>
      </c>
      <c r="E25" s="66">
        <f t="shared" si="0"/>
        <v>40082</v>
      </c>
      <c r="F25" s="111">
        <f t="shared" si="1"/>
        <v>40088</v>
      </c>
      <c r="G25" s="111">
        <f t="shared" si="5"/>
        <v>40089</v>
      </c>
      <c r="H25" s="117"/>
      <c r="I25" s="113">
        <f t="shared" si="6"/>
        <v>40092</v>
      </c>
    </row>
    <row r="26" spans="1:10" ht="13.8" x14ac:dyDescent="0.25">
      <c r="A26" s="110" t="s">
        <v>272</v>
      </c>
      <c r="B26" s="43" t="s">
        <v>63</v>
      </c>
      <c r="C26" s="108">
        <f t="shared" si="4"/>
        <v>40083</v>
      </c>
      <c r="D26" s="62" t="s">
        <v>6</v>
      </c>
      <c r="E26" s="70">
        <f t="shared" si="0"/>
        <v>40096</v>
      </c>
      <c r="F26" s="114">
        <f t="shared" si="1"/>
        <v>40102</v>
      </c>
      <c r="G26" s="114">
        <f t="shared" si="5"/>
        <v>40103</v>
      </c>
      <c r="H26" s="118"/>
      <c r="I26" s="116">
        <f t="shared" si="6"/>
        <v>40106</v>
      </c>
    </row>
    <row r="27" spans="1:10" ht="13.8" x14ac:dyDescent="0.25">
      <c r="A27" s="46" t="s">
        <v>273</v>
      </c>
      <c r="B27" s="44" t="s">
        <v>109</v>
      </c>
      <c r="C27" s="97">
        <f t="shared" si="4"/>
        <v>40097</v>
      </c>
      <c r="D27" s="63" t="s">
        <v>6</v>
      </c>
      <c r="E27" s="66">
        <f t="shared" si="0"/>
        <v>40110</v>
      </c>
      <c r="F27" s="111">
        <f t="shared" si="1"/>
        <v>40116</v>
      </c>
      <c r="G27" s="111">
        <f t="shared" si="5"/>
        <v>40117</v>
      </c>
      <c r="H27" s="117"/>
      <c r="I27" s="113">
        <f t="shared" si="6"/>
        <v>40120</v>
      </c>
    </row>
    <row r="28" spans="1:10" ht="13.8" x14ac:dyDescent="0.25">
      <c r="A28" s="110" t="s">
        <v>274</v>
      </c>
      <c r="B28" s="43" t="s">
        <v>66</v>
      </c>
      <c r="C28" s="108">
        <f t="shared" si="4"/>
        <v>40111</v>
      </c>
      <c r="D28" s="62" t="s">
        <v>6</v>
      </c>
      <c r="E28" s="70">
        <f t="shared" si="0"/>
        <v>40124</v>
      </c>
      <c r="F28" s="114">
        <f t="shared" si="1"/>
        <v>40130</v>
      </c>
      <c r="G28" s="114">
        <f t="shared" si="5"/>
        <v>40131</v>
      </c>
      <c r="H28" s="118"/>
      <c r="I28" s="116">
        <f t="shared" si="6"/>
        <v>40134</v>
      </c>
    </row>
    <row r="29" spans="1:10" ht="13.8" x14ac:dyDescent="0.25">
      <c r="A29" s="46" t="s">
        <v>275</v>
      </c>
      <c r="B29" s="44" t="s">
        <v>113</v>
      </c>
      <c r="C29" s="97">
        <f t="shared" si="4"/>
        <v>40125</v>
      </c>
      <c r="D29" s="63" t="s">
        <v>6</v>
      </c>
      <c r="E29" s="66">
        <f t="shared" si="0"/>
        <v>40138</v>
      </c>
      <c r="F29" s="111">
        <f>3+E29</f>
        <v>40141</v>
      </c>
      <c r="G29" s="111">
        <f>+E29</f>
        <v>40138</v>
      </c>
      <c r="H29" s="117"/>
      <c r="I29" s="113">
        <f>3+G29</f>
        <v>40141</v>
      </c>
    </row>
    <row r="30" spans="1:10" ht="13.8" x14ac:dyDescent="0.25">
      <c r="A30" s="110" t="s">
        <v>276</v>
      </c>
      <c r="B30" s="43" t="s">
        <v>70</v>
      </c>
      <c r="C30" s="108">
        <f t="shared" si="4"/>
        <v>40139</v>
      </c>
      <c r="D30" s="62" t="s">
        <v>6</v>
      </c>
      <c r="E30" s="70">
        <f t="shared" si="0"/>
        <v>40152</v>
      </c>
      <c r="F30" s="114">
        <f t="shared" si="1"/>
        <v>40158</v>
      </c>
      <c r="G30" s="114">
        <f t="shared" si="5"/>
        <v>40159</v>
      </c>
      <c r="H30" s="118"/>
      <c r="I30" s="116">
        <f t="shared" si="6"/>
        <v>40162</v>
      </c>
    </row>
    <row r="31" spans="1:10" ht="13.8" x14ac:dyDescent="0.25">
      <c r="A31" s="46" t="s">
        <v>277</v>
      </c>
      <c r="B31" s="25" t="s">
        <v>116</v>
      </c>
      <c r="C31" s="97">
        <f t="shared" si="4"/>
        <v>40153</v>
      </c>
      <c r="D31" s="63" t="s">
        <v>6</v>
      </c>
      <c r="E31" s="66">
        <f t="shared" si="0"/>
        <v>40166</v>
      </c>
      <c r="F31" s="111">
        <f>3+E31</f>
        <v>40169</v>
      </c>
      <c r="G31" s="111">
        <f>+E31</f>
        <v>40166</v>
      </c>
      <c r="H31" s="117"/>
      <c r="I31" s="113">
        <f>3+G31</f>
        <v>40169</v>
      </c>
    </row>
    <row r="32" spans="1:10" ht="13.8" x14ac:dyDescent="0.25">
      <c r="A32" s="110" t="s">
        <v>278</v>
      </c>
      <c r="B32" s="43" t="s">
        <v>35</v>
      </c>
      <c r="C32" s="108">
        <f t="shared" si="4"/>
        <v>40167</v>
      </c>
      <c r="D32" s="62" t="s">
        <v>6</v>
      </c>
      <c r="E32" s="70">
        <f t="shared" si="0"/>
        <v>40180</v>
      </c>
      <c r="F32" s="114">
        <f t="shared" si="1"/>
        <v>40186</v>
      </c>
      <c r="G32" s="114">
        <f t="shared" si="5"/>
        <v>40187</v>
      </c>
      <c r="H32" s="118"/>
      <c r="I32" s="116">
        <f t="shared" si="6"/>
        <v>40190</v>
      </c>
    </row>
    <row r="33" spans="1:9" ht="13.8" x14ac:dyDescent="0.25">
      <c r="A33" s="46"/>
      <c r="B33" s="33"/>
      <c r="C33" s="97"/>
      <c r="D33" s="63"/>
      <c r="E33" s="66"/>
      <c r="F33" s="47"/>
      <c r="G33" s="97"/>
      <c r="H33" s="1"/>
      <c r="I33" s="85"/>
    </row>
    <row r="34" spans="1:9" ht="13.8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x14ac:dyDescent="0.25">
      <c r="A35" s="6" t="s">
        <v>161</v>
      </c>
      <c r="B35" s="25"/>
      <c r="C35" s="98"/>
      <c r="D35" s="64"/>
      <c r="E35" s="85"/>
      <c r="F35" s="27"/>
      <c r="G35" s="97"/>
      <c r="H35" s="2"/>
      <c r="I35" s="85"/>
    </row>
    <row r="36" spans="1:9" x14ac:dyDescent="0.25">
      <c r="C36" s="102"/>
      <c r="D36"/>
      <c r="E36" s="125"/>
      <c r="F36"/>
      <c r="G36"/>
      <c r="I36"/>
    </row>
    <row r="37" spans="1:9" ht="13.8" x14ac:dyDescent="0.25">
      <c r="A37" s="6" t="s">
        <v>163</v>
      </c>
      <c r="B37" s="25"/>
      <c r="C37" s="98"/>
      <c r="D37" s="64"/>
      <c r="E37" s="85"/>
      <c r="F37" s="27"/>
      <c r="G37" s="97"/>
      <c r="H37" s="2"/>
      <c r="I37" s="85"/>
    </row>
    <row r="38" spans="1:9" ht="13.8" x14ac:dyDescent="0.25">
      <c r="A38" s="106" t="s">
        <v>160</v>
      </c>
      <c r="B38" s="24" t="s">
        <v>158</v>
      </c>
    </row>
    <row r="39" spans="1:9" ht="13.8" x14ac:dyDescent="0.25">
      <c r="A39" s="5"/>
      <c r="B39" s="45"/>
      <c r="C39" s="98"/>
      <c r="D39" s="63"/>
      <c r="E39" s="66"/>
      <c r="F39" s="27"/>
      <c r="G39" s="98"/>
      <c r="H39" s="24"/>
      <c r="I39" s="85"/>
    </row>
  </sheetData>
  <sheetProtection password="CBEF" sheet="1" objects="1" scenarios="1"/>
  <mergeCells count="3">
    <mergeCell ref="A1:I1"/>
    <mergeCell ref="G3:I3"/>
    <mergeCell ref="A34:I34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9"/>
  <sheetViews>
    <sheetView showGridLines="0" workbookViewId="0">
      <selection activeCell="A4" sqref="A4"/>
    </sheetView>
  </sheetViews>
  <sheetFormatPr defaultColWidth="9.109375" defaultRowHeight="13.2" x14ac:dyDescent="0.25"/>
  <cols>
    <col min="1" max="1" width="8.109375" customWidth="1"/>
    <col min="2" max="2" width="6.44140625" customWidth="1"/>
    <col min="3" max="3" width="10" style="99" customWidth="1"/>
    <col min="4" max="4" width="2.5546875" style="68" customWidth="1"/>
    <col min="5" max="5" width="9.44140625" style="86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A1" s="149" t="s">
        <v>223</v>
      </c>
      <c r="B1" s="149"/>
      <c r="C1" s="149"/>
      <c r="D1" s="149"/>
      <c r="E1" s="149"/>
      <c r="F1" s="149"/>
      <c r="G1" s="149"/>
      <c r="H1" s="149"/>
      <c r="I1" s="149"/>
    </row>
    <row r="2" spans="1:10" ht="9.75" customHeight="1" x14ac:dyDescent="0.3">
      <c r="A2" s="10"/>
      <c r="B2" s="10"/>
      <c r="C2" s="91"/>
      <c r="D2" s="60"/>
      <c r="E2" s="83"/>
      <c r="F2" s="100"/>
      <c r="G2" s="91"/>
      <c r="H2" s="10"/>
      <c r="I2" s="83"/>
    </row>
    <row r="3" spans="1:10" ht="36.75" customHeight="1" thickBot="1" x14ac:dyDescent="0.35">
      <c r="A3" s="24"/>
      <c r="B3" s="25"/>
      <c r="C3" s="98"/>
      <c r="D3" s="64"/>
      <c r="E3" s="85"/>
      <c r="F3" s="27"/>
      <c r="G3" s="150" t="s">
        <v>253</v>
      </c>
      <c r="H3" s="150"/>
      <c r="I3" s="150"/>
    </row>
    <row r="4" spans="1:10" ht="63" thickBot="1" x14ac:dyDescent="0.35">
      <c r="A4" s="28" t="s">
        <v>1</v>
      </c>
      <c r="B4" s="29" t="s">
        <v>2</v>
      </c>
      <c r="C4" s="107" t="s">
        <v>3</v>
      </c>
      <c r="D4" s="65"/>
      <c r="E4" s="90" t="s">
        <v>4</v>
      </c>
      <c r="F4" s="101" t="s">
        <v>152</v>
      </c>
      <c r="G4" s="92" t="s">
        <v>164</v>
      </c>
      <c r="H4" s="32" t="s">
        <v>162</v>
      </c>
      <c r="I4" s="84" t="s">
        <v>250</v>
      </c>
    </row>
    <row r="5" spans="1:10" ht="13.8" x14ac:dyDescent="0.25">
      <c r="A5" s="3" t="s">
        <v>221</v>
      </c>
      <c r="B5" s="33">
        <v>6</v>
      </c>
      <c r="C5" s="97">
        <v>39425</v>
      </c>
      <c r="D5" s="63" t="s">
        <v>6</v>
      </c>
      <c r="E5" s="66">
        <f t="shared" ref="E5:E32" si="0">+C5+13</f>
        <v>39438</v>
      </c>
      <c r="F5" s="111">
        <f t="shared" ref="F5:F32" si="1">6+E5</f>
        <v>39444</v>
      </c>
      <c r="G5" s="111">
        <f t="shared" ref="G5:G17" si="2">+E5+7</f>
        <v>39445</v>
      </c>
      <c r="H5" s="112"/>
      <c r="I5" s="113">
        <f>4+G5</f>
        <v>39449</v>
      </c>
      <c r="J5" s="50"/>
    </row>
    <row r="6" spans="1:10" ht="13.8" x14ac:dyDescent="0.25">
      <c r="A6" s="13" t="s">
        <v>222</v>
      </c>
      <c r="B6" s="38" t="s">
        <v>35</v>
      </c>
      <c r="C6" s="108">
        <f>+E5+1</f>
        <v>39439</v>
      </c>
      <c r="D6" s="62" t="s">
        <v>6</v>
      </c>
      <c r="E6" s="70">
        <f t="shared" si="0"/>
        <v>39452</v>
      </c>
      <c r="F6" s="114">
        <f t="shared" si="1"/>
        <v>39458</v>
      </c>
      <c r="G6" s="114">
        <f t="shared" si="2"/>
        <v>39459</v>
      </c>
      <c r="H6" s="115"/>
      <c r="I6" s="116">
        <f t="shared" ref="I6:I17" si="3">3+G6</f>
        <v>39462</v>
      </c>
    </row>
    <row r="7" spans="1:10" ht="13.8" x14ac:dyDescent="0.25">
      <c r="A7" s="3" t="s">
        <v>224</v>
      </c>
      <c r="B7" s="33">
        <v>7</v>
      </c>
      <c r="C7" s="97">
        <f t="shared" ref="C7:C32" si="4">14+C6</f>
        <v>39453</v>
      </c>
      <c r="D7" s="63" t="s">
        <v>6</v>
      </c>
      <c r="E7" s="66">
        <f t="shared" si="0"/>
        <v>39466</v>
      </c>
      <c r="F7" s="111">
        <f t="shared" si="1"/>
        <v>39472</v>
      </c>
      <c r="G7" s="111">
        <f t="shared" si="2"/>
        <v>39473</v>
      </c>
      <c r="H7" s="112"/>
      <c r="I7" s="113">
        <f t="shared" si="3"/>
        <v>39476</v>
      </c>
      <c r="J7" s="50"/>
    </row>
    <row r="8" spans="1:10" ht="13.8" x14ac:dyDescent="0.25">
      <c r="A8" s="13" t="s">
        <v>225</v>
      </c>
      <c r="B8" s="43" t="s">
        <v>38</v>
      </c>
      <c r="C8" s="108">
        <f t="shared" si="4"/>
        <v>39467</v>
      </c>
      <c r="D8" s="62" t="s">
        <v>6</v>
      </c>
      <c r="E8" s="70">
        <f t="shared" si="0"/>
        <v>39480</v>
      </c>
      <c r="F8" s="114">
        <f t="shared" si="1"/>
        <v>39486</v>
      </c>
      <c r="G8" s="114">
        <f t="shared" si="2"/>
        <v>39487</v>
      </c>
      <c r="H8" s="115"/>
      <c r="I8" s="116">
        <f t="shared" si="3"/>
        <v>39490</v>
      </c>
    </row>
    <row r="9" spans="1:10" s="109" customFormat="1" ht="13.8" x14ac:dyDescent="0.25">
      <c r="A9" s="3" t="s">
        <v>226</v>
      </c>
      <c r="B9" s="44" t="s">
        <v>84</v>
      </c>
      <c r="C9" s="97">
        <f t="shared" si="4"/>
        <v>39481</v>
      </c>
      <c r="D9" s="63" t="s">
        <v>6</v>
      </c>
      <c r="E9" s="66">
        <f t="shared" si="0"/>
        <v>39494</v>
      </c>
      <c r="F9" s="111">
        <f t="shared" si="1"/>
        <v>39500</v>
      </c>
      <c r="G9" s="111">
        <f t="shared" si="2"/>
        <v>39501</v>
      </c>
      <c r="H9" s="117"/>
      <c r="I9" s="113">
        <f t="shared" si="3"/>
        <v>39504</v>
      </c>
    </row>
    <row r="10" spans="1:10" ht="13.8" x14ac:dyDescent="0.25">
      <c r="A10" s="13" t="s">
        <v>227</v>
      </c>
      <c r="B10" s="43" t="s">
        <v>41</v>
      </c>
      <c r="C10" s="108">
        <f t="shared" si="4"/>
        <v>39495</v>
      </c>
      <c r="D10" s="62" t="s">
        <v>6</v>
      </c>
      <c r="E10" s="70">
        <f t="shared" si="0"/>
        <v>39508</v>
      </c>
      <c r="F10" s="114">
        <f t="shared" si="1"/>
        <v>39514</v>
      </c>
      <c r="G10" s="114">
        <f t="shared" si="2"/>
        <v>39515</v>
      </c>
      <c r="H10" s="118"/>
      <c r="I10" s="116">
        <f t="shared" si="3"/>
        <v>39518</v>
      </c>
      <c r="J10" s="50"/>
    </row>
    <row r="11" spans="1:10" ht="13.8" x14ac:dyDescent="0.25">
      <c r="A11" s="3" t="s">
        <v>228</v>
      </c>
      <c r="B11" s="44" t="s">
        <v>87</v>
      </c>
      <c r="C11" s="97">
        <f t="shared" si="4"/>
        <v>39509</v>
      </c>
      <c r="D11" s="63" t="s">
        <v>6</v>
      </c>
      <c r="E11" s="66">
        <f t="shared" si="0"/>
        <v>39522</v>
      </c>
      <c r="F11" s="111">
        <f t="shared" si="1"/>
        <v>39528</v>
      </c>
      <c r="G11" s="111">
        <f t="shared" si="2"/>
        <v>39529</v>
      </c>
      <c r="H11" s="117"/>
      <c r="I11" s="113">
        <f t="shared" si="3"/>
        <v>39532</v>
      </c>
    </row>
    <row r="12" spans="1:10" ht="13.8" x14ac:dyDescent="0.25">
      <c r="A12" s="13" t="s">
        <v>229</v>
      </c>
      <c r="B12" s="43" t="s">
        <v>87</v>
      </c>
      <c r="C12" s="108">
        <f t="shared" si="4"/>
        <v>39523</v>
      </c>
      <c r="D12" s="62" t="s">
        <v>6</v>
      </c>
      <c r="E12" s="70">
        <f t="shared" si="0"/>
        <v>39536</v>
      </c>
      <c r="F12" s="114">
        <f t="shared" si="1"/>
        <v>39542</v>
      </c>
      <c r="G12" s="114">
        <f t="shared" si="2"/>
        <v>39543</v>
      </c>
      <c r="H12" s="118"/>
      <c r="I12" s="116">
        <f t="shared" si="3"/>
        <v>39546</v>
      </c>
    </row>
    <row r="13" spans="1:10" ht="13.8" x14ac:dyDescent="0.25">
      <c r="A13" s="3" t="s">
        <v>230</v>
      </c>
      <c r="B13" s="44" t="s">
        <v>44</v>
      </c>
      <c r="C13" s="97">
        <f t="shared" si="4"/>
        <v>39537</v>
      </c>
      <c r="D13" s="63" t="s">
        <v>6</v>
      </c>
      <c r="E13" s="66">
        <f t="shared" si="0"/>
        <v>39550</v>
      </c>
      <c r="F13" s="111">
        <f t="shared" si="1"/>
        <v>39556</v>
      </c>
      <c r="G13" s="111">
        <f t="shared" si="2"/>
        <v>39557</v>
      </c>
      <c r="H13" s="117"/>
      <c r="I13" s="113">
        <f t="shared" si="3"/>
        <v>39560</v>
      </c>
      <c r="J13" s="50"/>
    </row>
    <row r="14" spans="1:10" ht="13.8" x14ac:dyDescent="0.25">
      <c r="A14" s="13" t="s">
        <v>231</v>
      </c>
      <c r="B14" s="43" t="s">
        <v>90</v>
      </c>
      <c r="C14" s="108">
        <f t="shared" si="4"/>
        <v>39551</v>
      </c>
      <c r="D14" s="62" t="s">
        <v>6</v>
      </c>
      <c r="E14" s="70">
        <f t="shared" si="0"/>
        <v>39564</v>
      </c>
      <c r="F14" s="114">
        <f t="shared" si="1"/>
        <v>39570</v>
      </c>
      <c r="G14" s="114">
        <f t="shared" si="2"/>
        <v>39571</v>
      </c>
      <c r="H14" s="119"/>
      <c r="I14" s="116">
        <f t="shared" si="3"/>
        <v>39574</v>
      </c>
      <c r="J14" s="50"/>
    </row>
    <row r="15" spans="1:10" ht="13.8" x14ac:dyDescent="0.25">
      <c r="A15" s="3" t="s">
        <v>232</v>
      </c>
      <c r="B15" s="44" t="s">
        <v>47</v>
      </c>
      <c r="C15" s="97">
        <f t="shared" si="4"/>
        <v>39565</v>
      </c>
      <c r="D15" s="63" t="s">
        <v>6</v>
      </c>
      <c r="E15" s="66">
        <f t="shared" si="0"/>
        <v>39578</v>
      </c>
      <c r="F15" s="111">
        <f t="shared" si="1"/>
        <v>39584</v>
      </c>
      <c r="G15" s="111">
        <f t="shared" si="2"/>
        <v>39585</v>
      </c>
      <c r="H15" s="120"/>
      <c r="I15" s="113">
        <f t="shared" si="3"/>
        <v>39588</v>
      </c>
      <c r="J15" s="50"/>
    </row>
    <row r="16" spans="1:10" ht="13.8" x14ac:dyDescent="0.25">
      <c r="A16" s="13" t="s">
        <v>233</v>
      </c>
      <c r="B16" s="43" t="s">
        <v>93</v>
      </c>
      <c r="C16" s="108">
        <f t="shared" si="4"/>
        <v>39579</v>
      </c>
      <c r="D16" s="62" t="s">
        <v>6</v>
      </c>
      <c r="E16" s="70">
        <f t="shared" si="0"/>
        <v>39592</v>
      </c>
      <c r="F16" s="114">
        <f t="shared" si="1"/>
        <v>39598</v>
      </c>
      <c r="G16" s="114">
        <f t="shared" si="2"/>
        <v>39599</v>
      </c>
      <c r="H16" s="118"/>
      <c r="I16" s="116">
        <f t="shared" si="3"/>
        <v>39602</v>
      </c>
      <c r="J16" s="50"/>
    </row>
    <row r="17" spans="1:10" ht="13.8" x14ac:dyDescent="0.25">
      <c r="A17" s="3" t="s">
        <v>234</v>
      </c>
      <c r="B17" s="45" t="s">
        <v>96</v>
      </c>
      <c r="C17" s="97">
        <f t="shared" si="4"/>
        <v>39593</v>
      </c>
      <c r="D17" s="63" t="s">
        <v>6</v>
      </c>
      <c r="E17" s="66">
        <f t="shared" si="0"/>
        <v>39606</v>
      </c>
      <c r="F17" s="111">
        <f t="shared" si="1"/>
        <v>39612</v>
      </c>
      <c r="G17" s="111">
        <f t="shared" si="2"/>
        <v>39613</v>
      </c>
      <c r="H17" s="117"/>
      <c r="I17" s="113">
        <f t="shared" si="3"/>
        <v>39616</v>
      </c>
    </row>
    <row r="18" spans="1:10" ht="14.4" thickBot="1" x14ac:dyDescent="0.3">
      <c r="A18" s="71" t="s">
        <v>235</v>
      </c>
      <c r="B18" s="72" t="s">
        <v>98</v>
      </c>
      <c r="C18" s="124">
        <f t="shared" si="4"/>
        <v>39607</v>
      </c>
      <c r="D18" s="73" t="s">
        <v>6</v>
      </c>
      <c r="E18" s="74">
        <f t="shared" si="0"/>
        <v>39620</v>
      </c>
      <c r="F18" s="121">
        <f t="shared" si="1"/>
        <v>39626</v>
      </c>
      <c r="G18" s="121">
        <f>+E18+3</f>
        <v>39623</v>
      </c>
      <c r="H18" s="122"/>
      <c r="I18" s="123">
        <f>G18+2</f>
        <v>39625</v>
      </c>
      <c r="J18" s="50"/>
    </row>
    <row r="19" spans="1:10" ht="13.8" x14ac:dyDescent="0.25">
      <c r="A19" s="46" t="s">
        <v>236</v>
      </c>
      <c r="B19" s="44" t="s">
        <v>53</v>
      </c>
      <c r="C19" s="97">
        <f t="shared" si="4"/>
        <v>39621</v>
      </c>
      <c r="D19" s="63" t="s">
        <v>6</v>
      </c>
      <c r="E19" s="66">
        <f t="shared" si="0"/>
        <v>39634</v>
      </c>
      <c r="F19" s="111">
        <f t="shared" si="1"/>
        <v>39640</v>
      </c>
      <c r="G19" s="111">
        <f>+E19+3</f>
        <v>39637</v>
      </c>
      <c r="H19" s="117"/>
      <c r="I19" s="113">
        <f>3+G19-1</f>
        <v>39639</v>
      </c>
    </row>
    <row r="20" spans="1:10" ht="13.8" x14ac:dyDescent="0.25">
      <c r="A20" s="110" t="s">
        <v>237</v>
      </c>
      <c r="B20" s="43" t="s">
        <v>101</v>
      </c>
      <c r="C20" s="108">
        <f t="shared" si="4"/>
        <v>39635</v>
      </c>
      <c r="D20" s="62" t="s">
        <v>6</v>
      </c>
      <c r="E20" s="70">
        <f t="shared" si="0"/>
        <v>39648</v>
      </c>
      <c r="F20" s="114">
        <f t="shared" si="1"/>
        <v>39654</v>
      </c>
      <c r="G20" s="114">
        <f t="shared" ref="G20:G32" si="5">+E20+7</f>
        <v>39655</v>
      </c>
      <c r="H20" s="118"/>
      <c r="I20" s="116">
        <f t="shared" ref="I20:I32" si="6">3+G20</f>
        <v>39658</v>
      </c>
    </row>
    <row r="21" spans="1:10" ht="13.8" x14ac:dyDescent="0.25">
      <c r="A21" s="46" t="s">
        <v>238</v>
      </c>
      <c r="B21" s="44" t="s">
        <v>56</v>
      </c>
      <c r="C21" s="97">
        <f t="shared" si="4"/>
        <v>39649</v>
      </c>
      <c r="D21" s="63" t="s">
        <v>6</v>
      </c>
      <c r="E21" s="66">
        <f t="shared" si="0"/>
        <v>39662</v>
      </c>
      <c r="F21" s="111">
        <f t="shared" si="1"/>
        <v>39668</v>
      </c>
      <c r="G21" s="111">
        <f t="shared" si="5"/>
        <v>39669</v>
      </c>
      <c r="H21" s="117"/>
      <c r="I21" s="113">
        <f t="shared" si="6"/>
        <v>39672</v>
      </c>
    </row>
    <row r="22" spans="1:10" ht="13.8" x14ac:dyDescent="0.25">
      <c r="A22" s="110" t="s">
        <v>239</v>
      </c>
      <c r="B22" s="43" t="s">
        <v>58</v>
      </c>
      <c r="C22" s="108">
        <f t="shared" si="4"/>
        <v>39663</v>
      </c>
      <c r="D22" s="62" t="s">
        <v>6</v>
      </c>
      <c r="E22" s="70">
        <f t="shared" si="0"/>
        <v>39676</v>
      </c>
      <c r="F22" s="114">
        <f t="shared" si="1"/>
        <v>39682</v>
      </c>
      <c r="G22" s="114">
        <f t="shared" si="5"/>
        <v>39683</v>
      </c>
      <c r="H22" s="118"/>
      <c r="I22" s="116">
        <f t="shared" si="6"/>
        <v>39686</v>
      </c>
    </row>
    <row r="23" spans="1:10" ht="13.8" x14ac:dyDescent="0.25">
      <c r="A23" s="46" t="s">
        <v>240</v>
      </c>
      <c r="B23" s="44" t="s">
        <v>58</v>
      </c>
      <c r="C23" s="97">
        <f t="shared" si="4"/>
        <v>39677</v>
      </c>
      <c r="D23" s="63" t="s">
        <v>6</v>
      </c>
      <c r="E23" s="66">
        <f t="shared" si="0"/>
        <v>39690</v>
      </c>
      <c r="F23" s="111">
        <f t="shared" si="1"/>
        <v>39696</v>
      </c>
      <c r="G23" s="111">
        <f t="shared" si="5"/>
        <v>39697</v>
      </c>
      <c r="H23" s="117"/>
      <c r="I23" s="113">
        <f t="shared" si="6"/>
        <v>39700</v>
      </c>
    </row>
    <row r="24" spans="1:10" ht="13.8" x14ac:dyDescent="0.25">
      <c r="A24" s="110" t="s">
        <v>241</v>
      </c>
      <c r="B24" s="43" t="s">
        <v>60</v>
      </c>
      <c r="C24" s="108">
        <f t="shared" si="4"/>
        <v>39691</v>
      </c>
      <c r="D24" s="62" t="s">
        <v>6</v>
      </c>
      <c r="E24" s="70">
        <f t="shared" si="0"/>
        <v>39704</v>
      </c>
      <c r="F24" s="114">
        <f t="shared" si="1"/>
        <v>39710</v>
      </c>
      <c r="G24" s="114">
        <f t="shared" si="5"/>
        <v>39711</v>
      </c>
      <c r="H24" s="118"/>
      <c r="I24" s="116">
        <f t="shared" si="6"/>
        <v>39714</v>
      </c>
    </row>
    <row r="25" spans="1:10" ht="13.8" x14ac:dyDescent="0.25">
      <c r="A25" s="46" t="s">
        <v>242</v>
      </c>
      <c r="B25" s="44" t="s">
        <v>106</v>
      </c>
      <c r="C25" s="97">
        <f t="shared" si="4"/>
        <v>39705</v>
      </c>
      <c r="D25" s="63" t="s">
        <v>6</v>
      </c>
      <c r="E25" s="66">
        <f t="shared" si="0"/>
        <v>39718</v>
      </c>
      <c r="F25" s="111">
        <f t="shared" si="1"/>
        <v>39724</v>
      </c>
      <c r="G25" s="111">
        <f t="shared" si="5"/>
        <v>39725</v>
      </c>
      <c r="H25" s="117"/>
      <c r="I25" s="113">
        <f t="shared" si="6"/>
        <v>39728</v>
      </c>
    </row>
    <row r="26" spans="1:10" ht="13.8" x14ac:dyDescent="0.25">
      <c r="A26" s="110" t="s">
        <v>243</v>
      </c>
      <c r="B26" s="43" t="s">
        <v>63</v>
      </c>
      <c r="C26" s="108">
        <f t="shared" si="4"/>
        <v>39719</v>
      </c>
      <c r="D26" s="62" t="s">
        <v>6</v>
      </c>
      <c r="E26" s="70">
        <f t="shared" si="0"/>
        <v>39732</v>
      </c>
      <c r="F26" s="114">
        <f t="shared" si="1"/>
        <v>39738</v>
      </c>
      <c r="G26" s="114">
        <f t="shared" si="5"/>
        <v>39739</v>
      </c>
      <c r="H26" s="118"/>
      <c r="I26" s="116">
        <f t="shared" si="6"/>
        <v>39742</v>
      </c>
    </row>
    <row r="27" spans="1:10" ht="13.8" x14ac:dyDescent="0.25">
      <c r="A27" s="46" t="s">
        <v>244</v>
      </c>
      <c r="B27" s="44" t="s">
        <v>109</v>
      </c>
      <c r="C27" s="97">
        <f t="shared" si="4"/>
        <v>39733</v>
      </c>
      <c r="D27" s="63" t="s">
        <v>6</v>
      </c>
      <c r="E27" s="66">
        <f t="shared" si="0"/>
        <v>39746</v>
      </c>
      <c r="F27" s="111">
        <f t="shared" si="1"/>
        <v>39752</v>
      </c>
      <c r="G27" s="111">
        <f t="shared" si="5"/>
        <v>39753</v>
      </c>
      <c r="H27" s="117"/>
      <c r="I27" s="113">
        <f t="shared" si="6"/>
        <v>39756</v>
      </c>
    </row>
    <row r="28" spans="1:10" ht="13.8" x14ac:dyDescent="0.25">
      <c r="A28" s="110" t="s">
        <v>245</v>
      </c>
      <c r="B28" s="43" t="s">
        <v>66</v>
      </c>
      <c r="C28" s="108">
        <f t="shared" si="4"/>
        <v>39747</v>
      </c>
      <c r="D28" s="62" t="s">
        <v>6</v>
      </c>
      <c r="E28" s="70">
        <f t="shared" si="0"/>
        <v>39760</v>
      </c>
      <c r="F28" s="114">
        <f t="shared" si="1"/>
        <v>39766</v>
      </c>
      <c r="G28" s="114">
        <f t="shared" si="5"/>
        <v>39767</v>
      </c>
      <c r="H28" s="118"/>
      <c r="I28" s="116">
        <f t="shared" si="6"/>
        <v>39770</v>
      </c>
    </row>
    <row r="29" spans="1:10" ht="13.8" x14ac:dyDescent="0.25">
      <c r="A29" s="46" t="s">
        <v>246</v>
      </c>
      <c r="B29" s="44" t="s">
        <v>113</v>
      </c>
      <c r="C29" s="97">
        <f t="shared" si="4"/>
        <v>39761</v>
      </c>
      <c r="D29" s="63" t="s">
        <v>6</v>
      </c>
      <c r="E29" s="66">
        <f t="shared" si="0"/>
        <v>39774</v>
      </c>
      <c r="F29" s="111">
        <f t="shared" si="1"/>
        <v>39780</v>
      </c>
      <c r="G29" s="111">
        <f t="shared" si="5"/>
        <v>39781</v>
      </c>
      <c r="H29" s="117"/>
      <c r="I29" s="113">
        <f t="shared" si="6"/>
        <v>39784</v>
      </c>
    </row>
    <row r="30" spans="1:10" ht="13.8" x14ac:dyDescent="0.25">
      <c r="A30" s="110" t="s">
        <v>247</v>
      </c>
      <c r="B30" s="43" t="s">
        <v>70</v>
      </c>
      <c r="C30" s="108">
        <f t="shared" si="4"/>
        <v>39775</v>
      </c>
      <c r="D30" s="62" t="s">
        <v>6</v>
      </c>
      <c r="E30" s="70">
        <f t="shared" si="0"/>
        <v>39788</v>
      </c>
      <c r="F30" s="114">
        <f t="shared" si="1"/>
        <v>39794</v>
      </c>
      <c r="G30" s="114">
        <f t="shared" si="5"/>
        <v>39795</v>
      </c>
      <c r="H30" s="118"/>
      <c r="I30" s="116">
        <f t="shared" si="6"/>
        <v>39798</v>
      </c>
    </row>
    <row r="31" spans="1:10" ht="13.8" x14ac:dyDescent="0.25">
      <c r="A31" s="46" t="s">
        <v>248</v>
      </c>
      <c r="B31" s="25" t="s">
        <v>116</v>
      </c>
      <c r="C31" s="97">
        <f t="shared" si="4"/>
        <v>39789</v>
      </c>
      <c r="D31" s="63" t="s">
        <v>6</v>
      </c>
      <c r="E31" s="66">
        <f t="shared" si="0"/>
        <v>39802</v>
      </c>
      <c r="F31" s="111">
        <f t="shared" si="1"/>
        <v>39808</v>
      </c>
      <c r="G31" s="111">
        <f t="shared" si="5"/>
        <v>39809</v>
      </c>
      <c r="H31" s="117"/>
      <c r="I31" s="113">
        <f t="shared" si="6"/>
        <v>39812</v>
      </c>
    </row>
    <row r="32" spans="1:10" ht="13.8" x14ac:dyDescent="0.25">
      <c r="A32" s="110" t="s">
        <v>249</v>
      </c>
      <c r="B32" s="43" t="s">
        <v>35</v>
      </c>
      <c r="C32" s="108">
        <f t="shared" si="4"/>
        <v>39803</v>
      </c>
      <c r="D32" s="62" t="s">
        <v>6</v>
      </c>
      <c r="E32" s="70">
        <f t="shared" si="0"/>
        <v>39816</v>
      </c>
      <c r="F32" s="114">
        <f t="shared" si="1"/>
        <v>39822</v>
      </c>
      <c r="G32" s="114">
        <f t="shared" si="5"/>
        <v>39823</v>
      </c>
      <c r="H32" s="118"/>
      <c r="I32" s="116">
        <f t="shared" si="6"/>
        <v>39826</v>
      </c>
    </row>
    <row r="33" spans="1:9" ht="13.8" x14ac:dyDescent="0.25">
      <c r="A33" s="46"/>
      <c r="B33" s="33"/>
      <c r="C33" s="97"/>
      <c r="D33" s="63"/>
      <c r="E33" s="66"/>
      <c r="F33" s="47"/>
      <c r="G33" s="97"/>
      <c r="H33" s="1"/>
      <c r="I33" s="85"/>
    </row>
    <row r="34" spans="1:9" ht="13.8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x14ac:dyDescent="0.25">
      <c r="A35" s="6" t="s">
        <v>161</v>
      </c>
      <c r="B35" s="25"/>
      <c r="C35" s="98"/>
      <c r="D35" s="64"/>
      <c r="E35" s="85"/>
      <c r="F35" s="27"/>
      <c r="G35" s="97"/>
      <c r="H35" s="2"/>
      <c r="I35" s="85"/>
    </row>
    <row r="36" spans="1:9" x14ac:dyDescent="0.25">
      <c r="C36" s="102"/>
      <c r="D36"/>
      <c r="E36" s="125"/>
      <c r="F36"/>
      <c r="G36"/>
      <c r="I36"/>
    </row>
    <row r="37" spans="1:9" ht="13.8" x14ac:dyDescent="0.25">
      <c r="A37" s="6" t="s">
        <v>163</v>
      </c>
      <c r="B37" s="25"/>
      <c r="C37" s="98"/>
      <c r="D37" s="64"/>
      <c r="E37" s="85"/>
      <c r="F37" s="27"/>
      <c r="G37" s="97"/>
      <c r="H37" s="2"/>
      <c r="I37" s="85"/>
    </row>
    <row r="38" spans="1:9" ht="13.8" x14ac:dyDescent="0.25">
      <c r="A38" s="106" t="s">
        <v>160</v>
      </c>
      <c r="B38" s="24" t="s">
        <v>158</v>
      </c>
    </row>
    <row r="39" spans="1:9" ht="13.8" x14ac:dyDescent="0.25">
      <c r="A39" s="5"/>
      <c r="B39" s="45"/>
      <c r="C39" s="98"/>
      <c r="D39" s="63"/>
      <c r="E39" s="66"/>
      <c r="F39" s="27"/>
      <c r="G39" s="98"/>
      <c r="H39" s="24"/>
      <c r="I39" s="85"/>
    </row>
  </sheetData>
  <sheetProtection password="CBEF" sheet="1" objects="1" scenarios="1"/>
  <mergeCells count="3">
    <mergeCell ref="A1:I1"/>
    <mergeCell ref="G3:I3"/>
    <mergeCell ref="A34:I34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9"/>
  <sheetViews>
    <sheetView showGridLines="0" topLeftCell="A7" workbookViewId="0">
      <selection activeCell="B3" sqref="B3"/>
    </sheetView>
  </sheetViews>
  <sheetFormatPr defaultColWidth="9.109375" defaultRowHeight="13.2" x14ac:dyDescent="0.25"/>
  <cols>
    <col min="1" max="1" width="8.109375" customWidth="1"/>
    <col min="2" max="2" width="6.44140625" customWidth="1"/>
    <col min="3" max="3" width="10" style="99" customWidth="1"/>
    <col min="4" max="4" width="2.5546875" style="68" customWidth="1"/>
    <col min="5" max="5" width="9.44140625" style="86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A1" s="149" t="s">
        <v>195</v>
      </c>
      <c r="B1" s="149"/>
      <c r="C1" s="149"/>
      <c r="D1" s="149"/>
      <c r="E1" s="149"/>
      <c r="F1" s="149"/>
      <c r="G1" s="149"/>
      <c r="H1" s="149"/>
      <c r="I1" s="149"/>
    </row>
    <row r="2" spans="1:10" ht="9.75" customHeight="1" x14ac:dyDescent="0.3">
      <c r="A2" s="10"/>
      <c r="B2" s="10"/>
      <c r="C2" s="91"/>
      <c r="D2" s="60"/>
      <c r="E2" s="83"/>
      <c r="F2" s="100"/>
      <c r="G2" s="91"/>
      <c r="H2" s="10"/>
      <c r="I2" s="83"/>
    </row>
    <row r="3" spans="1:10" ht="36.75" customHeight="1" thickBot="1" x14ac:dyDescent="0.35">
      <c r="A3" s="24"/>
      <c r="B3" s="25"/>
      <c r="C3" s="98"/>
      <c r="D3" s="64"/>
      <c r="E3" s="85"/>
      <c r="F3" s="27"/>
      <c r="G3" s="150" t="s">
        <v>196</v>
      </c>
      <c r="H3" s="150"/>
      <c r="I3" s="150"/>
    </row>
    <row r="4" spans="1:10" ht="63" thickBot="1" x14ac:dyDescent="0.35">
      <c r="A4" s="28" t="s">
        <v>1</v>
      </c>
      <c r="B4" s="29" t="s">
        <v>2</v>
      </c>
      <c r="C4" s="107" t="s">
        <v>3</v>
      </c>
      <c r="D4" s="65"/>
      <c r="E4" s="90" t="s">
        <v>4</v>
      </c>
      <c r="F4" s="101" t="s">
        <v>152</v>
      </c>
      <c r="G4" s="92" t="s">
        <v>164</v>
      </c>
      <c r="H4" s="32" t="s">
        <v>162</v>
      </c>
      <c r="I4" s="84" t="s">
        <v>250</v>
      </c>
    </row>
    <row r="5" spans="1:10" ht="13.8" x14ac:dyDescent="0.25">
      <c r="A5" s="3" t="s">
        <v>193</v>
      </c>
      <c r="B5" s="33">
        <v>6</v>
      </c>
      <c r="C5" s="97">
        <v>39061</v>
      </c>
      <c r="D5" s="63" t="s">
        <v>6</v>
      </c>
      <c r="E5" s="66">
        <f t="shared" ref="E5:E32" si="0">+C5+13</f>
        <v>39074</v>
      </c>
      <c r="F5" s="111">
        <f t="shared" ref="F5:F32" si="1">6+E5</f>
        <v>39080</v>
      </c>
      <c r="G5" s="111">
        <f>+E5+7</f>
        <v>39081</v>
      </c>
      <c r="H5" s="112"/>
      <c r="I5" s="113">
        <f>4+G5</f>
        <v>39085</v>
      </c>
      <c r="J5" s="50"/>
    </row>
    <row r="6" spans="1:10" ht="13.8" x14ac:dyDescent="0.25">
      <c r="A6" s="13" t="s">
        <v>194</v>
      </c>
      <c r="B6" s="38" t="s">
        <v>35</v>
      </c>
      <c r="C6" s="108">
        <f>+E5+1</f>
        <v>39075</v>
      </c>
      <c r="D6" s="62" t="s">
        <v>6</v>
      </c>
      <c r="E6" s="70">
        <f t="shared" si="0"/>
        <v>39088</v>
      </c>
      <c r="F6" s="114">
        <f t="shared" si="1"/>
        <v>39094</v>
      </c>
      <c r="G6" s="114">
        <f t="shared" ref="G6:G32" si="2">+E6+7</f>
        <v>39095</v>
      </c>
      <c r="H6" s="115"/>
      <c r="I6" s="116">
        <f t="shared" ref="I6:I32" si="3">3+G6</f>
        <v>39098</v>
      </c>
    </row>
    <row r="7" spans="1:10" ht="13.8" x14ac:dyDescent="0.25">
      <c r="A7" s="3" t="s">
        <v>197</v>
      </c>
      <c r="B7" s="33">
        <v>7</v>
      </c>
      <c r="C7" s="97">
        <f t="shared" ref="C7:C32" si="4">14+C6</f>
        <v>39089</v>
      </c>
      <c r="D7" s="63" t="s">
        <v>6</v>
      </c>
      <c r="E7" s="66">
        <f t="shared" si="0"/>
        <v>39102</v>
      </c>
      <c r="F7" s="111">
        <f t="shared" si="1"/>
        <v>39108</v>
      </c>
      <c r="G7" s="111">
        <f t="shared" si="2"/>
        <v>39109</v>
      </c>
      <c r="H7" s="112"/>
      <c r="I7" s="113">
        <f t="shared" si="3"/>
        <v>39112</v>
      </c>
      <c r="J7" s="50"/>
    </row>
    <row r="8" spans="1:10" ht="13.8" x14ac:dyDescent="0.25">
      <c r="A8" s="13" t="s">
        <v>198</v>
      </c>
      <c r="B8" s="43" t="s">
        <v>38</v>
      </c>
      <c r="C8" s="108">
        <f t="shared" si="4"/>
        <v>39103</v>
      </c>
      <c r="D8" s="62" t="s">
        <v>6</v>
      </c>
      <c r="E8" s="70">
        <f t="shared" si="0"/>
        <v>39116</v>
      </c>
      <c r="F8" s="114">
        <f t="shared" si="1"/>
        <v>39122</v>
      </c>
      <c r="G8" s="114">
        <f t="shared" si="2"/>
        <v>39123</v>
      </c>
      <c r="H8" s="115"/>
      <c r="I8" s="116">
        <f t="shared" si="3"/>
        <v>39126</v>
      </c>
    </row>
    <row r="9" spans="1:10" s="109" customFormat="1" ht="13.8" x14ac:dyDescent="0.25">
      <c r="A9" s="3" t="s">
        <v>199</v>
      </c>
      <c r="B9" s="44" t="s">
        <v>84</v>
      </c>
      <c r="C9" s="97">
        <f t="shared" si="4"/>
        <v>39117</v>
      </c>
      <c r="D9" s="63" t="s">
        <v>6</v>
      </c>
      <c r="E9" s="66">
        <f t="shared" si="0"/>
        <v>39130</v>
      </c>
      <c r="F9" s="111">
        <f t="shared" si="1"/>
        <v>39136</v>
      </c>
      <c r="G9" s="111">
        <f t="shared" si="2"/>
        <v>39137</v>
      </c>
      <c r="H9" s="117"/>
      <c r="I9" s="113">
        <f t="shared" si="3"/>
        <v>39140</v>
      </c>
    </row>
    <row r="10" spans="1:10" ht="13.8" x14ac:dyDescent="0.25">
      <c r="A10" s="13" t="s">
        <v>200</v>
      </c>
      <c r="B10" s="43" t="s">
        <v>41</v>
      </c>
      <c r="C10" s="108">
        <f t="shared" si="4"/>
        <v>39131</v>
      </c>
      <c r="D10" s="62" t="s">
        <v>6</v>
      </c>
      <c r="E10" s="70">
        <f t="shared" si="0"/>
        <v>39144</v>
      </c>
      <c r="F10" s="114">
        <f t="shared" si="1"/>
        <v>39150</v>
      </c>
      <c r="G10" s="114">
        <f t="shared" si="2"/>
        <v>39151</v>
      </c>
      <c r="H10" s="118"/>
      <c r="I10" s="116">
        <f t="shared" si="3"/>
        <v>39154</v>
      </c>
      <c r="J10" s="50"/>
    </row>
    <row r="11" spans="1:10" ht="13.8" x14ac:dyDescent="0.25">
      <c r="A11" s="3" t="s">
        <v>201</v>
      </c>
      <c r="B11" s="44" t="s">
        <v>87</v>
      </c>
      <c r="C11" s="97">
        <f t="shared" si="4"/>
        <v>39145</v>
      </c>
      <c r="D11" s="63" t="s">
        <v>6</v>
      </c>
      <c r="E11" s="66">
        <f t="shared" si="0"/>
        <v>39158</v>
      </c>
      <c r="F11" s="111">
        <f t="shared" si="1"/>
        <v>39164</v>
      </c>
      <c r="G11" s="111">
        <f t="shared" si="2"/>
        <v>39165</v>
      </c>
      <c r="H11" s="117"/>
      <c r="I11" s="113">
        <f t="shared" si="3"/>
        <v>39168</v>
      </c>
    </row>
    <row r="12" spans="1:10" ht="13.8" x14ac:dyDescent="0.25">
      <c r="A12" s="13" t="s">
        <v>202</v>
      </c>
      <c r="B12" s="43" t="s">
        <v>87</v>
      </c>
      <c r="C12" s="108">
        <f t="shared" si="4"/>
        <v>39159</v>
      </c>
      <c r="D12" s="62" t="s">
        <v>6</v>
      </c>
      <c r="E12" s="70">
        <f t="shared" si="0"/>
        <v>39172</v>
      </c>
      <c r="F12" s="114">
        <f t="shared" si="1"/>
        <v>39178</v>
      </c>
      <c r="G12" s="114">
        <f t="shared" si="2"/>
        <v>39179</v>
      </c>
      <c r="H12" s="118"/>
      <c r="I12" s="116">
        <f t="shared" si="3"/>
        <v>39182</v>
      </c>
    </row>
    <row r="13" spans="1:10" ht="13.8" x14ac:dyDescent="0.25">
      <c r="A13" s="3" t="s">
        <v>203</v>
      </c>
      <c r="B13" s="44" t="s">
        <v>90</v>
      </c>
      <c r="C13" s="97">
        <f t="shared" si="4"/>
        <v>39173</v>
      </c>
      <c r="D13" s="63" t="s">
        <v>6</v>
      </c>
      <c r="E13" s="66">
        <f t="shared" si="0"/>
        <v>39186</v>
      </c>
      <c r="F13" s="111">
        <f t="shared" si="1"/>
        <v>39192</v>
      </c>
      <c r="G13" s="111">
        <f t="shared" si="2"/>
        <v>39193</v>
      </c>
      <c r="H13" s="117"/>
      <c r="I13" s="113">
        <f t="shared" si="3"/>
        <v>39196</v>
      </c>
      <c r="J13" s="50"/>
    </row>
    <row r="14" spans="1:10" ht="13.8" x14ac:dyDescent="0.25">
      <c r="A14" s="13" t="s">
        <v>204</v>
      </c>
      <c r="B14" s="43" t="s">
        <v>90</v>
      </c>
      <c r="C14" s="108">
        <f t="shared" si="4"/>
        <v>39187</v>
      </c>
      <c r="D14" s="62" t="s">
        <v>6</v>
      </c>
      <c r="E14" s="70">
        <f t="shared" si="0"/>
        <v>39200</v>
      </c>
      <c r="F14" s="114">
        <f t="shared" si="1"/>
        <v>39206</v>
      </c>
      <c r="G14" s="114">
        <f t="shared" si="2"/>
        <v>39207</v>
      </c>
      <c r="H14" s="119"/>
      <c r="I14" s="116">
        <f t="shared" si="3"/>
        <v>39210</v>
      </c>
      <c r="J14" s="50"/>
    </row>
    <row r="15" spans="1:10" ht="13.8" x14ac:dyDescent="0.25">
      <c r="A15" s="3" t="s">
        <v>205</v>
      </c>
      <c r="B15" s="44" t="s">
        <v>47</v>
      </c>
      <c r="C15" s="97">
        <f t="shared" si="4"/>
        <v>39201</v>
      </c>
      <c r="D15" s="63" t="s">
        <v>6</v>
      </c>
      <c r="E15" s="66">
        <f t="shared" si="0"/>
        <v>39214</v>
      </c>
      <c r="F15" s="111">
        <f t="shared" si="1"/>
        <v>39220</v>
      </c>
      <c r="G15" s="111">
        <f t="shared" si="2"/>
        <v>39221</v>
      </c>
      <c r="H15" s="120"/>
      <c r="I15" s="113">
        <f t="shared" si="3"/>
        <v>39224</v>
      </c>
      <c r="J15" s="50"/>
    </row>
    <row r="16" spans="1:10" ht="13.8" x14ac:dyDescent="0.25">
      <c r="A16" s="13" t="s">
        <v>206</v>
      </c>
      <c r="B16" s="43" t="s">
        <v>93</v>
      </c>
      <c r="C16" s="108">
        <f t="shared" si="4"/>
        <v>39215</v>
      </c>
      <c r="D16" s="62" t="s">
        <v>6</v>
      </c>
      <c r="E16" s="70">
        <f t="shared" si="0"/>
        <v>39228</v>
      </c>
      <c r="F16" s="114">
        <f t="shared" si="1"/>
        <v>39234</v>
      </c>
      <c r="G16" s="114">
        <f t="shared" si="2"/>
        <v>39235</v>
      </c>
      <c r="H16" s="118"/>
      <c r="I16" s="116">
        <f t="shared" si="3"/>
        <v>39238</v>
      </c>
      <c r="J16" s="50"/>
    </row>
    <row r="17" spans="1:10" ht="13.8" x14ac:dyDescent="0.25">
      <c r="A17" s="3" t="s">
        <v>207</v>
      </c>
      <c r="B17" s="45" t="s">
        <v>96</v>
      </c>
      <c r="C17" s="97">
        <f t="shared" si="4"/>
        <v>39229</v>
      </c>
      <c r="D17" s="63" t="s">
        <v>6</v>
      </c>
      <c r="E17" s="66">
        <f t="shared" si="0"/>
        <v>39242</v>
      </c>
      <c r="F17" s="111">
        <f t="shared" si="1"/>
        <v>39248</v>
      </c>
      <c r="G17" s="111">
        <f t="shared" si="2"/>
        <v>39249</v>
      </c>
      <c r="H17" s="117"/>
      <c r="I17" s="113">
        <f t="shared" si="3"/>
        <v>39252</v>
      </c>
    </row>
    <row r="18" spans="1:10" ht="14.4" thickBot="1" x14ac:dyDescent="0.3">
      <c r="A18" s="71" t="s">
        <v>208</v>
      </c>
      <c r="B18" s="72" t="s">
        <v>98</v>
      </c>
      <c r="C18" s="124">
        <f t="shared" si="4"/>
        <v>39243</v>
      </c>
      <c r="D18" s="73" t="s">
        <v>6</v>
      </c>
      <c r="E18" s="74">
        <f t="shared" si="0"/>
        <v>39256</v>
      </c>
      <c r="F18" s="121">
        <f t="shared" si="1"/>
        <v>39262</v>
      </c>
      <c r="G18" s="121">
        <f>+E18+3</f>
        <v>39259</v>
      </c>
      <c r="H18" s="122"/>
      <c r="I18" s="123">
        <f>3+G18+4</f>
        <v>39266</v>
      </c>
      <c r="J18" s="50"/>
    </row>
    <row r="19" spans="1:10" ht="13.8" x14ac:dyDescent="0.25">
      <c r="A19" s="46" t="s">
        <v>209</v>
      </c>
      <c r="B19" s="44" t="s">
        <v>53</v>
      </c>
      <c r="C19" s="97">
        <f t="shared" si="4"/>
        <v>39257</v>
      </c>
      <c r="D19" s="63" t="s">
        <v>6</v>
      </c>
      <c r="E19" s="66">
        <f t="shared" si="0"/>
        <v>39270</v>
      </c>
      <c r="F19" s="111">
        <f t="shared" si="1"/>
        <v>39276</v>
      </c>
      <c r="G19" s="111">
        <f>+E19+3</f>
        <v>39273</v>
      </c>
      <c r="H19" s="117"/>
      <c r="I19" s="113">
        <f>3+G19-1</f>
        <v>39275</v>
      </c>
    </row>
    <row r="20" spans="1:10" ht="13.8" x14ac:dyDescent="0.25">
      <c r="A20" s="110" t="s">
        <v>210</v>
      </c>
      <c r="B20" s="43" t="s">
        <v>101</v>
      </c>
      <c r="C20" s="108">
        <f t="shared" si="4"/>
        <v>39271</v>
      </c>
      <c r="D20" s="62" t="s">
        <v>6</v>
      </c>
      <c r="E20" s="70">
        <f t="shared" si="0"/>
        <v>39284</v>
      </c>
      <c r="F20" s="114">
        <f t="shared" si="1"/>
        <v>39290</v>
      </c>
      <c r="G20" s="114">
        <f t="shared" si="2"/>
        <v>39291</v>
      </c>
      <c r="H20" s="118"/>
      <c r="I20" s="116">
        <f t="shared" si="3"/>
        <v>39294</v>
      </c>
    </row>
    <row r="21" spans="1:10" ht="13.8" x14ac:dyDescent="0.25">
      <c r="A21" s="46" t="s">
        <v>211</v>
      </c>
      <c r="B21" s="44" t="s">
        <v>56</v>
      </c>
      <c r="C21" s="97">
        <f t="shared" si="4"/>
        <v>39285</v>
      </c>
      <c r="D21" s="63" t="s">
        <v>6</v>
      </c>
      <c r="E21" s="66">
        <f t="shared" si="0"/>
        <v>39298</v>
      </c>
      <c r="F21" s="111">
        <f t="shared" si="1"/>
        <v>39304</v>
      </c>
      <c r="G21" s="111">
        <f t="shared" si="2"/>
        <v>39305</v>
      </c>
      <c r="H21" s="117"/>
      <c r="I21" s="113">
        <f t="shared" si="3"/>
        <v>39308</v>
      </c>
    </row>
    <row r="22" spans="1:10" ht="13.8" x14ac:dyDescent="0.25">
      <c r="A22" s="110" t="s">
        <v>212</v>
      </c>
      <c r="B22" s="43" t="s">
        <v>58</v>
      </c>
      <c r="C22" s="108">
        <f t="shared" si="4"/>
        <v>39299</v>
      </c>
      <c r="D22" s="62" t="s">
        <v>6</v>
      </c>
      <c r="E22" s="70">
        <f t="shared" si="0"/>
        <v>39312</v>
      </c>
      <c r="F22" s="114">
        <f t="shared" si="1"/>
        <v>39318</v>
      </c>
      <c r="G22" s="114">
        <f t="shared" si="2"/>
        <v>39319</v>
      </c>
      <c r="H22" s="118"/>
      <c r="I22" s="116">
        <f t="shared" si="3"/>
        <v>39322</v>
      </c>
    </row>
    <row r="23" spans="1:10" ht="13.8" x14ac:dyDescent="0.25">
      <c r="A23" s="46" t="s">
        <v>213</v>
      </c>
      <c r="B23" s="44" t="s">
        <v>60</v>
      </c>
      <c r="C23" s="97">
        <f t="shared" si="4"/>
        <v>39313</v>
      </c>
      <c r="D23" s="63" t="s">
        <v>6</v>
      </c>
      <c r="E23" s="66">
        <f t="shared" si="0"/>
        <v>39326</v>
      </c>
      <c r="F23" s="111">
        <f t="shared" si="1"/>
        <v>39332</v>
      </c>
      <c r="G23" s="111">
        <f t="shared" si="2"/>
        <v>39333</v>
      </c>
      <c r="H23" s="117"/>
      <c r="I23" s="113">
        <f t="shared" si="3"/>
        <v>39336</v>
      </c>
    </row>
    <row r="24" spans="1:10" ht="13.8" x14ac:dyDescent="0.25">
      <c r="A24" s="110" t="s">
        <v>214</v>
      </c>
      <c r="B24" s="43" t="s">
        <v>106</v>
      </c>
      <c r="C24" s="108">
        <f t="shared" si="4"/>
        <v>39327</v>
      </c>
      <c r="D24" s="62" t="s">
        <v>6</v>
      </c>
      <c r="E24" s="70">
        <f t="shared" si="0"/>
        <v>39340</v>
      </c>
      <c r="F24" s="114">
        <f t="shared" si="1"/>
        <v>39346</v>
      </c>
      <c r="G24" s="114">
        <f t="shared" si="2"/>
        <v>39347</v>
      </c>
      <c r="H24" s="118"/>
      <c r="I24" s="116">
        <f t="shared" si="3"/>
        <v>39350</v>
      </c>
    </row>
    <row r="25" spans="1:10" ht="13.8" x14ac:dyDescent="0.25">
      <c r="A25" s="46" t="s">
        <v>215</v>
      </c>
      <c r="B25" s="44" t="s">
        <v>106</v>
      </c>
      <c r="C25" s="97">
        <f t="shared" si="4"/>
        <v>39341</v>
      </c>
      <c r="D25" s="63" t="s">
        <v>6</v>
      </c>
      <c r="E25" s="66">
        <f t="shared" si="0"/>
        <v>39354</v>
      </c>
      <c r="F25" s="111">
        <f t="shared" si="1"/>
        <v>39360</v>
      </c>
      <c r="G25" s="111">
        <f t="shared" si="2"/>
        <v>39361</v>
      </c>
      <c r="H25" s="117"/>
      <c r="I25" s="113">
        <f t="shared" si="3"/>
        <v>39364</v>
      </c>
    </row>
    <row r="26" spans="1:10" ht="13.8" x14ac:dyDescent="0.25">
      <c r="A26" s="110" t="s">
        <v>216</v>
      </c>
      <c r="B26" s="43" t="s">
        <v>63</v>
      </c>
      <c r="C26" s="108">
        <f t="shared" si="4"/>
        <v>39355</v>
      </c>
      <c r="D26" s="62" t="s">
        <v>6</v>
      </c>
      <c r="E26" s="70">
        <f t="shared" si="0"/>
        <v>39368</v>
      </c>
      <c r="F26" s="114">
        <f t="shared" si="1"/>
        <v>39374</v>
      </c>
      <c r="G26" s="114">
        <f t="shared" si="2"/>
        <v>39375</v>
      </c>
      <c r="H26" s="118"/>
      <c r="I26" s="116">
        <f t="shared" si="3"/>
        <v>39378</v>
      </c>
    </row>
    <row r="27" spans="1:10" ht="13.8" x14ac:dyDescent="0.25">
      <c r="A27" s="46" t="s">
        <v>217</v>
      </c>
      <c r="B27" s="44" t="s">
        <v>109</v>
      </c>
      <c r="C27" s="97">
        <f t="shared" si="4"/>
        <v>39369</v>
      </c>
      <c r="D27" s="63" t="s">
        <v>6</v>
      </c>
      <c r="E27" s="66">
        <f t="shared" si="0"/>
        <v>39382</v>
      </c>
      <c r="F27" s="111">
        <f t="shared" si="1"/>
        <v>39388</v>
      </c>
      <c r="G27" s="111">
        <f t="shared" si="2"/>
        <v>39389</v>
      </c>
      <c r="H27" s="117"/>
      <c r="I27" s="113">
        <f t="shared" si="3"/>
        <v>39392</v>
      </c>
    </row>
    <row r="28" spans="1:10" ht="13.8" x14ac:dyDescent="0.25">
      <c r="A28" s="110" t="s">
        <v>218</v>
      </c>
      <c r="B28" s="43" t="s">
        <v>66</v>
      </c>
      <c r="C28" s="108">
        <f t="shared" si="4"/>
        <v>39383</v>
      </c>
      <c r="D28" s="62" t="s">
        <v>6</v>
      </c>
      <c r="E28" s="70">
        <f t="shared" si="0"/>
        <v>39396</v>
      </c>
      <c r="F28" s="114">
        <f t="shared" si="1"/>
        <v>39402</v>
      </c>
      <c r="G28" s="114">
        <f t="shared" si="2"/>
        <v>39403</v>
      </c>
      <c r="H28" s="118"/>
      <c r="I28" s="116">
        <f t="shared" si="3"/>
        <v>39406</v>
      </c>
    </row>
    <row r="29" spans="1:10" ht="13.8" x14ac:dyDescent="0.25">
      <c r="A29" s="46" t="s">
        <v>219</v>
      </c>
      <c r="B29" s="44" t="s">
        <v>113</v>
      </c>
      <c r="C29" s="97">
        <f t="shared" si="4"/>
        <v>39397</v>
      </c>
      <c r="D29" s="63" t="s">
        <v>6</v>
      </c>
      <c r="E29" s="66">
        <f t="shared" si="0"/>
        <v>39410</v>
      </c>
      <c r="F29" s="111">
        <f t="shared" si="1"/>
        <v>39416</v>
      </c>
      <c r="G29" s="111">
        <f t="shared" si="2"/>
        <v>39417</v>
      </c>
      <c r="H29" s="117"/>
      <c r="I29" s="113">
        <f t="shared" si="3"/>
        <v>39420</v>
      </c>
    </row>
    <row r="30" spans="1:10" ht="13.8" x14ac:dyDescent="0.25">
      <c r="A30" s="110" t="s">
        <v>220</v>
      </c>
      <c r="B30" s="43" t="s">
        <v>70</v>
      </c>
      <c r="C30" s="108">
        <f t="shared" si="4"/>
        <v>39411</v>
      </c>
      <c r="D30" s="62" t="s">
        <v>6</v>
      </c>
      <c r="E30" s="70">
        <f t="shared" si="0"/>
        <v>39424</v>
      </c>
      <c r="F30" s="114">
        <f t="shared" si="1"/>
        <v>39430</v>
      </c>
      <c r="G30" s="114">
        <f t="shared" si="2"/>
        <v>39431</v>
      </c>
      <c r="H30" s="118"/>
      <c r="I30" s="116">
        <f t="shared" si="3"/>
        <v>39434</v>
      </c>
    </row>
    <row r="31" spans="1:10" ht="13.8" x14ac:dyDescent="0.25">
      <c r="A31" s="46" t="s">
        <v>221</v>
      </c>
      <c r="B31" s="25" t="s">
        <v>116</v>
      </c>
      <c r="C31" s="97">
        <f t="shared" si="4"/>
        <v>39425</v>
      </c>
      <c r="D31" s="63" t="s">
        <v>6</v>
      </c>
      <c r="E31" s="66">
        <f t="shared" si="0"/>
        <v>39438</v>
      </c>
      <c r="F31" s="111">
        <f t="shared" si="1"/>
        <v>39444</v>
      </c>
      <c r="G31" s="111">
        <f t="shared" si="2"/>
        <v>39445</v>
      </c>
      <c r="H31" s="117"/>
      <c r="I31" s="113">
        <f t="shared" si="3"/>
        <v>39448</v>
      </c>
    </row>
    <row r="32" spans="1:10" ht="13.8" x14ac:dyDescent="0.25">
      <c r="A32" s="110" t="s">
        <v>222</v>
      </c>
      <c r="B32" s="43" t="s">
        <v>35</v>
      </c>
      <c r="C32" s="108">
        <f t="shared" si="4"/>
        <v>39439</v>
      </c>
      <c r="D32" s="62" t="s">
        <v>6</v>
      </c>
      <c r="E32" s="70">
        <f t="shared" si="0"/>
        <v>39452</v>
      </c>
      <c r="F32" s="114">
        <f t="shared" si="1"/>
        <v>39458</v>
      </c>
      <c r="G32" s="114">
        <f t="shared" si="2"/>
        <v>39459</v>
      </c>
      <c r="H32" s="118"/>
      <c r="I32" s="116">
        <f t="shared" si="3"/>
        <v>39462</v>
      </c>
    </row>
    <row r="33" spans="1:9" ht="13.8" x14ac:dyDescent="0.25">
      <c r="A33" s="46"/>
      <c r="B33" s="33"/>
      <c r="C33" s="97"/>
      <c r="D33" s="63"/>
      <c r="E33" s="66"/>
      <c r="F33" s="47"/>
      <c r="G33" s="97"/>
      <c r="H33" s="1"/>
      <c r="I33" s="85"/>
    </row>
    <row r="34" spans="1:9" ht="13.8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x14ac:dyDescent="0.25">
      <c r="A35" s="6" t="s">
        <v>161</v>
      </c>
      <c r="B35" s="25"/>
      <c r="C35" s="98"/>
      <c r="D35" s="64"/>
      <c r="E35" s="85"/>
      <c r="F35" s="27"/>
      <c r="G35" s="97"/>
      <c r="H35" s="2"/>
      <c r="I35" s="85"/>
    </row>
    <row r="36" spans="1:9" x14ac:dyDescent="0.25">
      <c r="C36" s="102"/>
      <c r="D36"/>
      <c r="E36" s="125"/>
      <c r="F36"/>
      <c r="G36"/>
      <c r="I36"/>
    </row>
    <row r="37" spans="1:9" ht="13.8" x14ac:dyDescent="0.25">
      <c r="A37" s="6" t="s">
        <v>163</v>
      </c>
      <c r="B37" s="25"/>
      <c r="C37" s="98"/>
      <c r="D37" s="64"/>
      <c r="E37" s="85"/>
      <c r="F37" s="27"/>
      <c r="G37" s="97"/>
      <c r="H37" s="2"/>
      <c r="I37" s="85"/>
    </row>
    <row r="38" spans="1:9" ht="13.8" x14ac:dyDescent="0.25">
      <c r="A38" s="106" t="s">
        <v>160</v>
      </c>
      <c r="B38" s="24" t="s">
        <v>158</v>
      </c>
    </row>
    <row r="39" spans="1:9" ht="13.8" x14ac:dyDescent="0.25">
      <c r="A39" s="5"/>
      <c r="B39" s="45"/>
      <c r="C39" s="98"/>
      <c r="D39" s="63"/>
      <c r="E39" s="66"/>
      <c r="F39" s="27"/>
      <c r="G39" s="98"/>
      <c r="H39" s="24"/>
      <c r="I39" s="85"/>
    </row>
  </sheetData>
  <sheetProtection password="CBEF" sheet="1" objects="1" scenarios="1"/>
  <mergeCells count="3">
    <mergeCell ref="A1:I1"/>
    <mergeCell ref="G3:I3"/>
    <mergeCell ref="A34:I34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9"/>
  <sheetViews>
    <sheetView showGridLines="0" workbookViewId="0">
      <selection sqref="A1:I1"/>
    </sheetView>
  </sheetViews>
  <sheetFormatPr defaultColWidth="9.109375" defaultRowHeight="13.2" x14ac:dyDescent="0.25"/>
  <cols>
    <col min="1" max="1" width="8.109375" customWidth="1"/>
    <col min="2" max="2" width="6.44140625" customWidth="1"/>
    <col min="3" max="3" width="10" style="86" customWidth="1"/>
    <col min="4" max="4" width="2.5546875" style="68" customWidth="1"/>
    <col min="5" max="5" width="9.44140625" style="68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A1" s="149" t="s">
        <v>167</v>
      </c>
      <c r="B1" s="149"/>
      <c r="C1" s="149"/>
      <c r="D1" s="149"/>
      <c r="E1" s="149"/>
      <c r="F1" s="149"/>
      <c r="G1" s="149"/>
      <c r="H1" s="149"/>
      <c r="I1" s="149"/>
    </row>
    <row r="2" spans="1:10" ht="9.75" customHeight="1" x14ac:dyDescent="0.3">
      <c r="A2" s="10"/>
      <c r="B2" s="10"/>
      <c r="C2" s="83"/>
      <c r="D2" s="60"/>
      <c r="E2" s="81"/>
      <c r="F2" s="100"/>
      <c r="G2" s="91"/>
      <c r="H2" s="10"/>
      <c r="I2" s="83"/>
    </row>
    <row r="3" spans="1:10" ht="36.75" customHeight="1" thickBot="1" x14ac:dyDescent="0.35">
      <c r="A3" s="24"/>
      <c r="B3" s="25"/>
      <c r="C3" s="85"/>
      <c r="D3" s="64"/>
      <c r="E3" s="82"/>
      <c r="F3" s="27"/>
      <c r="G3" s="150" t="s">
        <v>168</v>
      </c>
      <c r="H3" s="150"/>
      <c r="I3" s="150"/>
    </row>
    <row r="4" spans="1:10" ht="63" thickBot="1" x14ac:dyDescent="0.35">
      <c r="A4" s="28" t="s">
        <v>1</v>
      </c>
      <c r="B4" s="29" t="s">
        <v>2</v>
      </c>
      <c r="C4" s="90" t="s">
        <v>3</v>
      </c>
      <c r="D4" s="65"/>
      <c r="E4" s="87" t="s">
        <v>4</v>
      </c>
      <c r="F4" s="101" t="s">
        <v>152</v>
      </c>
      <c r="G4" s="92" t="s">
        <v>164</v>
      </c>
      <c r="H4" s="32" t="s">
        <v>162</v>
      </c>
      <c r="I4" s="84" t="s">
        <v>165</v>
      </c>
    </row>
    <row r="5" spans="1:10" ht="13.8" x14ac:dyDescent="0.25">
      <c r="A5" s="3" t="s">
        <v>150</v>
      </c>
      <c r="B5" s="33">
        <v>6</v>
      </c>
      <c r="C5" s="66">
        <v>38697</v>
      </c>
      <c r="D5" s="63" t="s">
        <v>6</v>
      </c>
      <c r="E5" s="67">
        <f t="shared" ref="E5:E32" si="0">+C5+13</f>
        <v>38710</v>
      </c>
      <c r="F5" s="93">
        <f>6+E5</f>
        <v>38716</v>
      </c>
      <c r="G5" s="93">
        <f>+E5+4</f>
        <v>38714</v>
      </c>
      <c r="H5" s="104"/>
      <c r="I5" s="75">
        <f>6+G5</f>
        <v>38720</v>
      </c>
      <c r="J5" s="50"/>
    </row>
    <row r="6" spans="1:10" ht="13.8" x14ac:dyDescent="0.25">
      <c r="A6" s="13" t="s">
        <v>151</v>
      </c>
      <c r="B6" s="38" t="s">
        <v>35</v>
      </c>
      <c r="C6" s="70">
        <f>+E5+1</f>
        <v>38711</v>
      </c>
      <c r="D6" s="62" t="s">
        <v>6</v>
      </c>
      <c r="E6" s="88">
        <f t="shared" si="0"/>
        <v>38724</v>
      </c>
      <c r="F6" s="95">
        <f t="shared" ref="F6:F32" si="1">6+E6</f>
        <v>38730</v>
      </c>
      <c r="G6" s="95">
        <f t="shared" ref="G6:G32" si="2">+E6+7</f>
        <v>38731</v>
      </c>
      <c r="H6" s="105"/>
      <c r="I6" s="77">
        <f t="shared" ref="I6:I32" si="3">3+G6</f>
        <v>38734</v>
      </c>
    </row>
    <row r="7" spans="1:10" ht="13.8" x14ac:dyDescent="0.25">
      <c r="A7" s="3" t="s">
        <v>169</v>
      </c>
      <c r="B7" s="33">
        <v>7</v>
      </c>
      <c r="C7" s="66">
        <f t="shared" ref="C7:C32" si="4">14+C6</f>
        <v>38725</v>
      </c>
      <c r="D7" s="63" t="s">
        <v>6</v>
      </c>
      <c r="E7" s="67">
        <f t="shared" si="0"/>
        <v>38738</v>
      </c>
      <c r="F7" s="93">
        <f t="shared" si="1"/>
        <v>38744</v>
      </c>
      <c r="G7" s="93">
        <f t="shared" si="2"/>
        <v>38745</v>
      </c>
      <c r="H7" s="104"/>
      <c r="I7" s="75">
        <f t="shared" si="3"/>
        <v>38748</v>
      </c>
      <c r="J7" s="50"/>
    </row>
    <row r="8" spans="1:10" ht="13.8" x14ac:dyDescent="0.25">
      <c r="A8" s="13" t="s">
        <v>170</v>
      </c>
      <c r="B8" s="43" t="s">
        <v>38</v>
      </c>
      <c r="C8" s="70">
        <f t="shared" si="4"/>
        <v>38739</v>
      </c>
      <c r="D8" s="62" t="s">
        <v>6</v>
      </c>
      <c r="E8" s="88">
        <f t="shared" si="0"/>
        <v>38752</v>
      </c>
      <c r="F8" s="95">
        <f t="shared" si="1"/>
        <v>38758</v>
      </c>
      <c r="G8" s="95">
        <f t="shared" si="2"/>
        <v>38759</v>
      </c>
      <c r="H8" s="105"/>
      <c r="I8" s="77">
        <f t="shared" si="3"/>
        <v>38762</v>
      </c>
    </row>
    <row r="9" spans="1:10" s="109" customFormat="1" ht="13.8" x14ac:dyDescent="0.25">
      <c r="A9" s="3" t="s">
        <v>171</v>
      </c>
      <c r="B9" s="44" t="s">
        <v>84</v>
      </c>
      <c r="C9" s="66">
        <f t="shared" si="4"/>
        <v>38753</v>
      </c>
      <c r="D9" s="63" t="s">
        <v>6</v>
      </c>
      <c r="E9" s="67">
        <f t="shared" si="0"/>
        <v>38766</v>
      </c>
      <c r="F9" s="93">
        <f t="shared" si="1"/>
        <v>38772</v>
      </c>
      <c r="G9" s="93">
        <f t="shared" si="2"/>
        <v>38773</v>
      </c>
      <c r="H9" s="76"/>
      <c r="I9" s="75">
        <f t="shared" si="3"/>
        <v>38776</v>
      </c>
    </row>
    <row r="10" spans="1:10" ht="13.8" x14ac:dyDescent="0.25">
      <c r="A10" s="13" t="s">
        <v>172</v>
      </c>
      <c r="B10" s="43" t="s">
        <v>41</v>
      </c>
      <c r="C10" s="70">
        <f t="shared" si="4"/>
        <v>38767</v>
      </c>
      <c r="D10" s="62" t="s">
        <v>6</v>
      </c>
      <c r="E10" s="88">
        <f t="shared" si="0"/>
        <v>38780</v>
      </c>
      <c r="F10" s="95">
        <f t="shared" si="1"/>
        <v>38786</v>
      </c>
      <c r="G10" s="95">
        <f t="shared" si="2"/>
        <v>38787</v>
      </c>
      <c r="H10" s="78"/>
      <c r="I10" s="77">
        <f t="shared" si="3"/>
        <v>38790</v>
      </c>
      <c r="J10" s="50"/>
    </row>
    <row r="11" spans="1:10" ht="13.8" x14ac:dyDescent="0.25">
      <c r="A11" s="3" t="s">
        <v>173</v>
      </c>
      <c r="B11" s="44" t="s">
        <v>87</v>
      </c>
      <c r="C11" s="66">
        <f t="shared" si="4"/>
        <v>38781</v>
      </c>
      <c r="D11" s="63" t="s">
        <v>6</v>
      </c>
      <c r="E11" s="67">
        <f t="shared" si="0"/>
        <v>38794</v>
      </c>
      <c r="F11" s="93">
        <f t="shared" si="1"/>
        <v>38800</v>
      </c>
      <c r="G11" s="93">
        <f t="shared" si="2"/>
        <v>38801</v>
      </c>
      <c r="H11" s="76"/>
      <c r="I11" s="75">
        <f t="shared" si="3"/>
        <v>38804</v>
      </c>
    </row>
    <row r="12" spans="1:10" ht="13.8" x14ac:dyDescent="0.25">
      <c r="A12" s="13" t="s">
        <v>174</v>
      </c>
      <c r="B12" s="43" t="s">
        <v>44</v>
      </c>
      <c r="C12" s="70">
        <f t="shared" si="4"/>
        <v>38795</v>
      </c>
      <c r="D12" s="62" t="s">
        <v>6</v>
      </c>
      <c r="E12" s="88">
        <f t="shared" si="0"/>
        <v>38808</v>
      </c>
      <c r="F12" s="95">
        <f t="shared" si="1"/>
        <v>38814</v>
      </c>
      <c r="G12" s="95">
        <f t="shared" si="2"/>
        <v>38815</v>
      </c>
      <c r="H12" s="78"/>
      <c r="I12" s="77">
        <f t="shared" si="3"/>
        <v>38818</v>
      </c>
    </row>
    <row r="13" spans="1:10" ht="13.8" x14ac:dyDescent="0.25">
      <c r="A13" s="3" t="s">
        <v>175</v>
      </c>
      <c r="B13" s="44" t="s">
        <v>90</v>
      </c>
      <c r="C13" s="66">
        <f t="shared" si="4"/>
        <v>38809</v>
      </c>
      <c r="D13" s="63" t="s">
        <v>6</v>
      </c>
      <c r="E13" s="67">
        <f t="shared" si="0"/>
        <v>38822</v>
      </c>
      <c r="F13" s="93">
        <f t="shared" si="1"/>
        <v>38828</v>
      </c>
      <c r="G13" s="93">
        <f t="shared" si="2"/>
        <v>38829</v>
      </c>
      <c r="H13" s="76"/>
      <c r="I13" s="75">
        <f t="shared" si="3"/>
        <v>38832</v>
      </c>
      <c r="J13" s="50"/>
    </row>
    <row r="14" spans="1:10" ht="13.8" x14ac:dyDescent="0.25">
      <c r="A14" s="13" t="s">
        <v>176</v>
      </c>
      <c r="B14" s="43" t="s">
        <v>90</v>
      </c>
      <c r="C14" s="70">
        <f t="shared" si="4"/>
        <v>38823</v>
      </c>
      <c r="D14" s="62" t="s">
        <v>6</v>
      </c>
      <c r="E14" s="88">
        <f t="shared" si="0"/>
        <v>38836</v>
      </c>
      <c r="F14" s="95">
        <f t="shared" si="1"/>
        <v>38842</v>
      </c>
      <c r="G14" s="95">
        <f t="shared" si="2"/>
        <v>38843</v>
      </c>
      <c r="H14" s="79"/>
      <c r="I14" s="77">
        <f t="shared" si="3"/>
        <v>38846</v>
      </c>
      <c r="J14" s="50"/>
    </row>
    <row r="15" spans="1:10" ht="13.8" x14ac:dyDescent="0.25">
      <c r="A15" s="3" t="s">
        <v>177</v>
      </c>
      <c r="B15" s="44" t="s">
        <v>47</v>
      </c>
      <c r="C15" s="66">
        <f t="shared" si="4"/>
        <v>38837</v>
      </c>
      <c r="D15" s="63" t="s">
        <v>6</v>
      </c>
      <c r="E15" s="67">
        <f t="shared" si="0"/>
        <v>38850</v>
      </c>
      <c r="F15" s="93">
        <f t="shared" si="1"/>
        <v>38856</v>
      </c>
      <c r="G15" s="93">
        <f t="shared" si="2"/>
        <v>38857</v>
      </c>
      <c r="H15" s="69"/>
      <c r="I15" s="75">
        <f t="shared" si="3"/>
        <v>38860</v>
      </c>
      <c r="J15" s="50"/>
    </row>
    <row r="16" spans="1:10" ht="13.8" x14ac:dyDescent="0.25">
      <c r="A16" s="13" t="s">
        <v>178</v>
      </c>
      <c r="B16" s="43" t="s">
        <v>93</v>
      </c>
      <c r="C16" s="70">
        <f t="shared" si="4"/>
        <v>38851</v>
      </c>
      <c r="D16" s="62" t="s">
        <v>6</v>
      </c>
      <c r="E16" s="88">
        <f t="shared" si="0"/>
        <v>38864</v>
      </c>
      <c r="F16" s="95">
        <f t="shared" si="1"/>
        <v>38870</v>
      </c>
      <c r="G16" s="95">
        <f t="shared" si="2"/>
        <v>38871</v>
      </c>
      <c r="H16" s="78"/>
      <c r="I16" s="77">
        <f t="shared" si="3"/>
        <v>38874</v>
      </c>
      <c r="J16" s="50"/>
    </row>
    <row r="17" spans="1:10" ht="13.8" x14ac:dyDescent="0.25">
      <c r="A17" s="3" t="s">
        <v>179</v>
      </c>
      <c r="B17" s="45" t="s">
        <v>96</v>
      </c>
      <c r="C17" s="66">
        <f t="shared" si="4"/>
        <v>38865</v>
      </c>
      <c r="D17" s="63" t="s">
        <v>6</v>
      </c>
      <c r="E17" s="67">
        <f t="shared" si="0"/>
        <v>38878</v>
      </c>
      <c r="F17" s="93">
        <f t="shared" si="1"/>
        <v>38884</v>
      </c>
      <c r="G17" s="93">
        <f t="shared" si="2"/>
        <v>38885</v>
      </c>
      <c r="H17" s="76"/>
      <c r="I17" s="75">
        <f t="shared" si="3"/>
        <v>38888</v>
      </c>
    </row>
    <row r="18" spans="1:10" ht="14.4" thickBot="1" x14ac:dyDescent="0.3">
      <c r="A18" s="71" t="s">
        <v>180</v>
      </c>
      <c r="B18" s="72" t="s">
        <v>98</v>
      </c>
      <c r="C18" s="74">
        <f t="shared" si="4"/>
        <v>38879</v>
      </c>
      <c r="D18" s="73" t="s">
        <v>6</v>
      </c>
      <c r="E18" s="89">
        <f t="shared" si="0"/>
        <v>38892</v>
      </c>
      <c r="F18" s="96">
        <f t="shared" si="1"/>
        <v>38898</v>
      </c>
      <c r="G18" s="96">
        <f t="shared" si="2"/>
        <v>38899</v>
      </c>
      <c r="H18" s="80"/>
      <c r="I18" s="61">
        <f t="shared" si="3"/>
        <v>38902</v>
      </c>
      <c r="J18" s="50"/>
    </row>
    <row r="19" spans="1:10" ht="13.8" x14ac:dyDescent="0.25">
      <c r="A19" s="46" t="s">
        <v>181</v>
      </c>
      <c r="B19" s="44" t="s">
        <v>53</v>
      </c>
      <c r="C19" s="66">
        <f t="shared" si="4"/>
        <v>38893</v>
      </c>
      <c r="D19" s="63" t="s">
        <v>6</v>
      </c>
      <c r="E19" s="67">
        <f t="shared" si="0"/>
        <v>38906</v>
      </c>
      <c r="F19" s="93">
        <f t="shared" si="1"/>
        <v>38912</v>
      </c>
      <c r="G19" s="93">
        <f t="shared" si="2"/>
        <v>38913</v>
      </c>
      <c r="H19" s="76"/>
      <c r="I19" s="75">
        <f t="shared" si="3"/>
        <v>38916</v>
      </c>
    </row>
    <row r="20" spans="1:10" ht="13.8" x14ac:dyDescent="0.25">
      <c r="A20" s="110" t="s">
        <v>182</v>
      </c>
      <c r="B20" s="43" t="s">
        <v>101</v>
      </c>
      <c r="C20" s="70">
        <f t="shared" si="4"/>
        <v>38907</v>
      </c>
      <c r="D20" s="62" t="s">
        <v>6</v>
      </c>
      <c r="E20" s="88">
        <f t="shared" si="0"/>
        <v>38920</v>
      </c>
      <c r="F20" s="95">
        <f t="shared" si="1"/>
        <v>38926</v>
      </c>
      <c r="G20" s="95">
        <f t="shared" si="2"/>
        <v>38927</v>
      </c>
      <c r="H20" s="78"/>
      <c r="I20" s="77">
        <f t="shared" si="3"/>
        <v>38930</v>
      </c>
    </row>
    <row r="21" spans="1:10" ht="13.8" x14ac:dyDescent="0.25">
      <c r="A21" s="46" t="s">
        <v>183</v>
      </c>
      <c r="B21" s="44" t="s">
        <v>56</v>
      </c>
      <c r="C21" s="66">
        <f t="shared" si="4"/>
        <v>38921</v>
      </c>
      <c r="D21" s="63" t="s">
        <v>6</v>
      </c>
      <c r="E21" s="67">
        <f t="shared" si="0"/>
        <v>38934</v>
      </c>
      <c r="F21" s="93">
        <f t="shared" si="1"/>
        <v>38940</v>
      </c>
      <c r="G21" s="93">
        <f t="shared" si="2"/>
        <v>38941</v>
      </c>
      <c r="H21" s="76"/>
      <c r="I21" s="75">
        <f t="shared" si="3"/>
        <v>38944</v>
      </c>
    </row>
    <row r="22" spans="1:10" ht="13.8" x14ac:dyDescent="0.25">
      <c r="A22" s="110" t="s">
        <v>184</v>
      </c>
      <c r="B22" s="43" t="s">
        <v>58</v>
      </c>
      <c r="C22" s="70">
        <f t="shared" si="4"/>
        <v>38935</v>
      </c>
      <c r="D22" s="62" t="s">
        <v>6</v>
      </c>
      <c r="E22" s="88">
        <f t="shared" si="0"/>
        <v>38948</v>
      </c>
      <c r="F22" s="95">
        <f t="shared" si="1"/>
        <v>38954</v>
      </c>
      <c r="G22" s="95">
        <f t="shared" si="2"/>
        <v>38955</v>
      </c>
      <c r="H22" s="78"/>
      <c r="I22" s="77">
        <f t="shared" si="3"/>
        <v>38958</v>
      </c>
    </row>
    <row r="23" spans="1:10" ht="13.8" x14ac:dyDescent="0.25">
      <c r="A23" s="46" t="s">
        <v>185</v>
      </c>
      <c r="B23" s="44" t="s">
        <v>60</v>
      </c>
      <c r="C23" s="66">
        <f t="shared" si="4"/>
        <v>38949</v>
      </c>
      <c r="D23" s="63" t="s">
        <v>6</v>
      </c>
      <c r="E23" s="67">
        <f t="shared" si="0"/>
        <v>38962</v>
      </c>
      <c r="F23" s="93">
        <f t="shared" si="1"/>
        <v>38968</v>
      </c>
      <c r="G23" s="93">
        <f t="shared" si="2"/>
        <v>38969</v>
      </c>
      <c r="H23" s="76"/>
      <c r="I23" s="75">
        <f t="shared" si="3"/>
        <v>38972</v>
      </c>
    </row>
    <row r="24" spans="1:10" ht="13.8" x14ac:dyDescent="0.25">
      <c r="A24" s="110" t="s">
        <v>186</v>
      </c>
      <c r="B24" s="43" t="s">
        <v>106</v>
      </c>
      <c r="C24" s="70">
        <f t="shared" si="4"/>
        <v>38963</v>
      </c>
      <c r="D24" s="62" t="s">
        <v>6</v>
      </c>
      <c r="E24" s="88">
        <f t="shared" si="0"/>
        <v>38976</v>
      </c>
      <c r="F24" s="95">
        <f t="shared" si="1"/>
        <v>38982</v>
      </c>
      <c r="G24" s="95">
        <f t="shared" si="2"/>
        <v>38983</v>
      </c>
      <c r="H24" s="78"/>
      <c r="I24" s="77">
        <f t="shared" si="3"/>
        <v>38986</v>
      </c>
    </row>
    <row r="25" spans="1:10" ht="13.8" x14ac:dyDescent="0.25">
      <c r="A25" s="46" t="s">
        <v>187</v>
      </c>
      <c r="B25" s="44" t="s">
        <v>106</v>
      </c>
      <c r="C25" s="66">
        <f t="shared" si="4"/>
        <v>38977</v>
      </c>
      <c r="D25" s="63" t="s">
        <v>6</v>
      </c>
      <c r="E25" s="67">
        <f t="shared" si="0"/>
        <v>38990</v>
      </c>
      <c r="F25" s="93">
        <f t="shared" si="1"/>
        <v>38996</v>
      </c>
      <c r="G25" s="93">
        <f t="shared" si="2"/>
        <v>38997</v>
      </c>
      <c r="H25" s="76"/>
      <c r="I25" s="75">
        <f t="shared" si="3"/>
        <v>39000</v>
      </c>
    </row>
    <row r="26" spans="1:10" ht="13.8" x14ac:dyDescent="0.25">
      <c r="A26" s="110" t="s">
        <v>188</v>
      </c>
      <c r="B26" s="43" t="s">
        <v>109</v>
      </c>
      <c r="C26" s="70">
        <f t="shared" si="4"/>
        <v>38991</v>
      </c>
      <c r="D26" s="62" t="s">
        <v>6</v>
      </c>
      <c r="E26" s="88">
        <f t="shared" si="0"/>
        <v>39004</v>
      </c>
      <c r="F26" s="95">
        <f t="shared" si="1"/>
        <v>39010</v>
      </c>
      <c r="G26" s="95">
        <f t="shared" si="2"/>
        <v>39011</v>
      </c>
      <c r="H26" s="78"/>
      <c r="I26" s="77">
        <f t="shared" si="3"/>
        <v>39014</v>
      </c>
    </row>
    <row r="27" spans="1:10" ht="13.8" x14ac:dyDescent="0.25">
      <c r="A27" s="46" t="s">
        <v>189</v>
      </c>
      <c r="B27" s="44" t="s">
        <v>109</v>
      </c>
      <c r="C27" s="66">
        <f t="shared" si="4"/>
        <v>39005</v>
      </c>
      <c r="D27" s="63" t="s">
        <v>6</v>
      </c>
      <c r="E27" s="67">
        <f t="shared" si="0"/>
        <v>39018</v>
      </c>
      <c r="F27" s="93">
        <f t="shared" si="1"/>
        <v>39024</v>
      </c>
      <c r="G27" s="93">
        <f t="shared" si="2"/>
        <v>39025</v>
      </c>
      <c r="H27" s="76"/>
      <c r="I27" s="75">
        <f t="shared" si="3"/>
        <v>39028</v>
      </c>
    </row>
    <row r="28" spans="1:10" ht="13.8" x14ac:dyDescent="0.25">
      <c r="A28" s="110" t="s">
        <v>190</v>
      </c>
      <c r="B28" s="43" t="s">
        <v>66</v>
      </c>
      <c r="C28" s="70">
        <f t="shared" si="4"/>
        <v>39019</v>
      </c>
      <c r="D28" s="62" t="s">
        <v>6</v>
      </c>
      <c r="E28" s="88">
        <f t="shared" si="0"/>
        <v>39032</v>
      </c>
      <c r="F28" s="95">
        <f t="shared" si="1"/>
        <v>39038</v>
      </c>
      <c r="G28" s="95">
        <f t="shared" si="2"/>
        <v>39039</v>
      </c>
      <c r="H28" s="78"/>
      <c r="I28" s="77">
        <f t="shared" si="3"/>
        <v>39042</v>
      </c>
    </row>
    <row r="29" spans="1:10" ht="13.8" x14ac:dyDescent="0.25">
      <c r="A29" s="46" t="s">
        <v>191</v>
      </c>
      <c r="B29" s="44" t="s">
        <v>113</v>
      </c>
      <c r="C29" s="66">
        <f t="shared" si="4"/>
        <v>39033</v>
      </c>
      <c r="D29" s="63" t="s">
        <v>6</v>
      </c>
      <c r="E29" s="67">
        <f t="shared" si="0"/>
        <v>39046</v>
      </c>
      <c r="F29" s="93">
        <f t="shared" si="1"/>
        <v>39052</v>
      </c>
      <c r="G29" s="93">
        <f t="shared" si="2"/>
        <v>39053</v>
      </c>
      <c r="H29" s="76"/>
      <c r="I29" s="75">
        <f t="shared" si="3"/>
        <v>39056</v>
      </c>
    </row>
    <row r="30" spans="1:10" ht="13.8" x14ac:dyDescent="0.25">
      <c r="A30" s="110" t="s">
        <v>192</v>
      </c>
      <c r="B30" s="43" t="s">
        <v>70</v>
      </c>
      <c r="C30" s="70">
        <f t="shared" si="4"/>
        <v>39047</v>
      </c>
      <c r="D30" s="62" t="s">
        <v>6</v>
      </c>
      <c r="E30" s="88">
        <f t="shared" si="0"/>
        <v>39060</v>
      </c>
      <c r="F30" s="95">
        <f t="shared" si="1"/>
        <v>39066</v>
      </c>
      <c r="G30" s="95">
        <f t="shared" si="2"/>
        <v>39067</v>
      </c>
      <c r="H30" s="78"/>
      <c r="I30" s="77">
        <f t="shared" si="3"/>
        <v>39070</v>
      </c>
    </row>
    <row r="31" spans="1:10" ht="13.8" x14ac:dyDescent="0.25">
      <c r="A31" s="46" t="s">
        <v>193</v>
      </c>
      <c r="B31" s="25" t="s">
        <v>116</v>
      </c>
      <c r="C31" s="66">
        <f t="shared" si="4"/>
        <v>39061</v>
      </c>
      <c r="D31" s="63" t="s">
        <v>6</v>
      </c>
      <c r="E31" s="67">
        <f t="shared" si="0"/>
        <v>39074</v>
      </c>
      <c r="F31" s="93">
        <f t="shared" si="1"/>
        <v>39080</v>
      </c>
      <c r="G31" s="93">
        <f t="shared" si="2"/>
        <v>39081</v>
      </c>
      <c r="H31" s="76"/>
      <c r="I31" s="75">
        <f t="shared" si="3"/>
        <v>39084</v>
      </c>
    </row>
    <row r="32" spans="1:10" ht="13.8" x14ac:dyDescent="0.25">
      <c r="A32" s="110" t="s">
        <v>194</v>
      </c>
      <c r="B32" s="43" t="s">
        <v>35</v>
      </c>
      <c r="C32" s="70">
        <f t="shared" si="4"/>
        <v>39075</v>
      </c>
      <c r="D32" s="62" t="s">
        <v>6</v>
      </c>
      <c r="E32" s="88">
        <f t="shared" si="0"/>
        <v>39088</v>
      </c>
      <c r="F32" s="95">
        <f t="shared" si="1"/>
        <v>39094</v>
      </c>
      <c r="G32" s="95">
        <f t="shared" si="2"/>
        <v>39095</v>
      </c>
      <c r="H32" s="78"/>
      <c r="I32" s="77">
        <f t="shared" si="3"/>
        <v>39098</v>
      </c>
    </row>
    <row r="33" spans="1:9" ht="13.8" x14ac:dyDescent="0.25">
      <c r="A33" s="46"/>
      <c r="B33" s="33"/>
      <c r="C33" s="66"/>
      <c r="D33" s="63"/>
      <c r="E33" s="67"/>
      <c r="F33" s="47"/>
      <c r="G33" s="97"/>
      <c r="H33" s="1"/>
      <c r="I33" s="85"/>
    </row>
    <row r="34" spans="1:9" ht="13.8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x14ac:dyDescent="0.25">
      <c r="A35" s="6" t="s">
        <v>161</v>
      </c>
      <c r="B35" s="25"/>
      <c r="C35" s="85"/>
      <c r="D35" s="64"/>
      <c r="E35" s="82"/>
      <c r="F35" s="27"/>
      <c r="G35" s="97"/>
      <c r="H35" s="2"/>
      <c r="I35" s="85"/>
    </row>
    <row r="36" spans="1:9" x14ac:dyDescent="0.25">
      <c r="C36"/>
      <c r="D36"/>
      <c r="E36"/>
      <c r="F36"/>
      <c r="G36"/>
      <c r="I36"/>
    </row>
    <row r="37" spans="1:9" ht="13.8" x14ac:dyDescent="0.25">
      <c r="A37" s="6" t="s">
        <v>163</v>
      </c>
      <c r="B37" s="25"/>
      <c r="C37" s="85"/>
      <c r="D37" s="64"/>
      <c r="E37" s="82"/>
      <c r="F37" s="27"/>
      <c r="G37" s="97"/>
      <c r="H37" s="2"/>
      <c r="I37" s="85"/>
    </row>
    <row r="38" spans="1:9" ht="13.8" x14ac:dyDescent="0.25">
      <c r="A38" s="106" t="s">
        <v>160</v>
      </c>
      <c r="B38" s="24" t="s">
        <v>158</v>
      </c>
    </row>
    <row r="39" spans="1:9" ht="13.8" x14ac:dyDescent="0.25">
      <c r="A39" s="5"/>
      <c r="B39" s="45"/>
      <c r="C39" s="85"/>
      <c r="D39" s="63"/>
      <c r="E39" s="67"/>
      <c r="F39" s="27"/>
      <c r="G39" s="98"/>
      <c r="H39" s="24"/>
      <c r="I39" s="85"/>
    </row>
  </sheetData>
  <mergeCells count="3">
    <mergeCell ref="A1:I1"/>
    <mergeCell ref="G3:I3"/>
    <mergeCell ref="A34:I34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0"/>
  <sheetViews>
    <sheetView showGridLines="0" workbookViewId="0">
      <selection activeCell="H5" sqref="H5"/>
    </sheetView>
  </sheetViews>
  <sheetFormatPr defaultColWidth="9.109375" defaultRowHeight="13.2" x14ac:dyDescent="0.25"/>
  <cols>
    <col min="1" max="1" width="8.109375" customWidth="1"/>
    <col min="2" max="2" width="6.44140625" customWidth="1"/>
    <col min="3" max="3" width="10" style="86" customWidth="1"/>
    <col min="4" max="4" width="2.5546875" style="68" customWidth="1"/>
    <col min="5" max="5" width="9.44140625" style="68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A1" s="149" t="s">
        <v>154</v>
      </c>
      <c r="B1" s="149"/>
      <c r="C1" s="149"/>
      <c r="D1" s="149"/>
      <c r="E1" s="149"/>
      <c r="F1" s="149"/>
      <c r="G1" s="149"/>
      <c r="H1" s="149"/>
      <c r="I1" s="149"/>
    </row>
    <row r="2" spans="1:10" ht="9.75" customHeight="1" x14ac:dyDescent="0.3">
      <c r="A2" s="10"/>
      <c r="B2" s="10"/>
      <c r="C2" s="83"/>
      <c r="D2" s="60"/>
      <c r="E2" s="81"/>
      <c r="F2" s="100"/>
      <c r="G2" s="91"/>
      <c r="H2" s="10"/>
      <c r="I2" s="83"/>
    </row>
    <row r="3" spans="1:10" ht="36.75" customHeight="1" thickBot="1" x14ac:dyDescent="0.35">
      <c r="A3" s="24"/>
      <c r="B3" s="25"/>
      <c r="C3" s="85"/>
      <c r="D3" s="64"/>
      <c r="E3" s="82"/>
      <c r="F3" s="27"/>
      <c r="G3" s="150" t="s">
        <v>166</v>
      </c>
      <c r="H3" s="150"/>
      <c r="I3" s="150"/>
    </row>
    <row r="4" spans="1:10" ht="63" thickBot="1" x14ac:dyDescent="0.35">
      <c r="A4" s="28" t="s">
        <v>1</v>
      </c>
      <c r="B4" s="29" t="s">
        <v>2</v>
      </c>
      <c r="C4" s="90" t="s">
        <v>3</v>
      </c>
      <c r="D4" s="65"/>
      <c r="E4" s="87" t="s">
        <v>4</v>
      </c>
      <c r="F4" s="101" t="s">
        <v>152</v>
      </c>
      <c r="G4" s="92" t="s">
        <v>164</v>
      </c>
      <c r="H4" s="32" t="s">
        <v>162</v>
      </c>
      <c r="I4" s="84" t="s">
        <v>165</v>
      </c>
    </row>
    <row r="5" spans="1:10" ht="13.8" x14ac:dyDescent="0.25">
      <c r="A5" s="3" t="s">
        <v>115</v>
      </c>
      <c r="B5" s="33">
        <v>6</v>
      </c>
      <c r="C5" s="66">
        <v>38333</v>
      </c>
      <c r="D5" s="63" t="s">
        <v>6</v>
      </c>
      <c r="E5" s="67">
        <f>+C5+13</f>
        <v>38346</v>
      </c>
      <c r="F5" s="93">
        <f>5+E5</f>
        <v>38351</v>
      </c>
      <c r="G5" s="93">
        <f>+E5+4</f>
        <v>38350</v>
      </c>
      <c r="H5" s="104" t="s">
        <v>155</v>
      </c>
      <c r="I5" s="75">
        <f>6+G5</f>
        <v>38356</v>
      </c>
      <c r="J5" s="50"/>
    </row>
    <row r="6" spans="1:10" ht="13.8" x14ac:dyDescent="0.25">
      <c r="A6" s="13" t="s">
        <v>118</v>
      </c>
      <c r="B6" s="38" t="s">
        <v>35</v>
      </c>
      <c r="C6" s="70">
        <f>+E5+1</f>
        <v>38347</v>
      </c>
      <c r="D6" s="62" t="s">
        <v>6</v>
      </c>
      <c r="E6" s="88">
        <f t="shared" ref="E6:E32" si="0">+C6+13</f>
        <v>38360</v>
      </c>
      <c r="F6" s="95">
        <f t="shared" ref="F6:F32" si="1">6+E6</f>
        <v>38366</v>
      </c>
      <c r="G6" s="95">
        <f t="shared" ref="G6:G32" si="2">+E6+7</f>
        <v>38367</v>
      </c>
      <c r="H6" s="105" t="s">
        <v>156</v>
      </c>
      <c r="I6" s="77">
        <f t="shared" ref="I6:I32" si="3">3+G6</f>
        <v>38370</v>
      </c>
    </row>
    <row r="7" spans="1:10" ht="13.8" x14ac:dyDescent="0.25">
      <c r="A7" s="3" t="s">
        <v>126</v>
      </c>
      <c r="B7" s="33">
        <v>7</v>
      </c>
      <c r="C7" s="66">
        <f t="shared" ref="C7:C32" si="4">14+C6</f>
        <v>38361</v>
      </c>
      <c r="D7" s="63" t="s">
        <v>6</v>
      </c>
      <c r="E7" s="67">
        <f t="shared" si="0"/>
        <v>38374</v>
      </c>
      <c r="F7" s="93">
        <f t="shared" si="1"/>
        <v>38380</v>
      </c>
      <c r="G7" s="93">
        <f t="shared" si="2"/>
        <v>38381</v>
      </c>
      <c r="H7" s="104" t="s">
        <v>156</v>
      </c>
      <c r="I7" s="75">
        <f t="shared" si="3"/>
        <v>38384</v>
      </c>
      <c r="J7" s="50"/>
    </row>
    <row r="8" spans="1:10" ht="13.8" x14ac:dyDescent="0.25">
      <c r="A8" s="13" t="s">
        <v>127</v>
      </c>
      <c r="B8" s="43" t="s">
        <v>38</v>
      </c>
      <c r="C8" s="70">
        <f t="shared" si="4"/>
        <v>38375</v>
      </c>
      <c r="D8" s="62" t="s">
        <v>6</v>
      </c>
      <c r="E8" s="88">
        <f t="shared" si="0"/>
        <v>38388</v>
      </c>
      <c r="F8" s="95">
        <f t="shared" si="1"/>
        <v>38394</v>
      </c>
      <c r="G8" s="95">
        <f t="shared" si="2"/>
        <v>38395</v>
      </c>
      <c r="H8" s="105" t="s">
        <v>156</v>
      </c>
      <c r="I8" s="77">
        <f t="shared" si="3"/>
        <v>38398</v>
      </c>
    </row>
    <row r="9" spans="1:10" s="103" customFormat="1" ht="13.8" x14ac:dyDescent="0.25">
      <c r="A9" s="3" t="s">
        <v>128</v>
      </c>
      <c r="B9" s="44" t="s">
        <v>84</v>
      </c>
      <c r="C9" s="66">
        <f t="shared" si="4"/>
        <v>38389</v>
      </c>
      <c r="D9" s="63" t="s">
        <v>6</v>
      </c>
      <c r="E9" s="67">
        <f t="shared" si="0"/>
        <v>38402</v>
      </c>
      <c r="F9" s="93">
        <f t="shared" si="1"/>
        <v>38408</v>
      </c>
      <c r="G9" s="93">
        <f t="shared" si="2"/>
        <v>38409</v>
      </c>
      <c r="H9" s="76"/>
      <c r="I9" s="75">
        <f t="shared" si="3"/>
        <v>38412</v>
      </c>
    </row>
    <row r="10" spans="1:10" ht="13.8" x14ac:dyDescent="0.25">
      <c r="A10" s="13" t="s">
        <v>129</v>
      </c>
      <c r="B10" s="43" t="s">
        <v>41</v>
      </c>
      <c r="C10" s="70">
        <f t="shared" si="4"/>
        <v>38403</v>
      </c>
      <c r="D10" s="62" t="s">
        <v>6</v>
      </c>
      <c r="E10" s="88">
        <f t="shared" si="0"/>
        <v>38416</v>
      </c>
      <c r="F10" s="95">
        <f t="shared" si="1"/>
        <v>38422</v>
      </c>
      <c r="G10" s="95">
        <f t="shared" si="2"/>
        <v>38423</v>
      </c>
      <c r="H10" s="78"/>
      <c r="I10" s="77">
        <f t="shared" si="3"/>
        <v>38426</v>
      </c>
      <c r="J10" s="50"/>
    </row>
    <row r="11" spans="1:10" ht="13.8" x14ac:dyDescent="0.25">
      <c r="A11" s="3" t="s">
        <v>130</v>
      </c>
      <c r="B11" s="44" t="s">
        <v>87</v>
      </c>
      <c r="C11" s="66">
        <f t="shared" si="4"/>
        <v>38417</v>
      </c>
      <c r="D11" s="63" t="s">
        <v>6</v>
      </c>
      <c r="E11" s="67">
        <f t="shared" si="0"/>
        <v>38430</v>
      </c>
      <c r="F11" s="93">
        <f t="shared" si="1"/>
        <v>38436</v>
      </c>
      <c r="G11" s="93">
        <f t="shared" si="2"/>
        <v>38437</v>
      </c>
      <c r="H11" s="76"/>
      <c r="I11" s="75">
        <f t="shared" si="3"/>
        <v>38440</v>
      </c>
    </row>
    <row r="12" spans="1:10" ht="13.8" x14ac:dyDescent="0.25">
      <c r="A12" s="13" t="s">
        <v>131</v>
      </c>
      <c r="B12" s="43" t="s">
        <v>44</v>
      </c>
      <c r="C12" s="70">
        <f t="shared" si="4"/>
        <v>38431</v>
      </c>
      <c r="D12" s="62" t="s">
        <v>6</v>
      </c>
      <c r="E12" s="88">
        <f t="shared" si="0"/>
        <v>38444</v>
      </c>
      <c r="F12" s="95">
        <f t="shared" si="1"/>
        <v>38450</v>
      </c>
      <c r="G12" s="95">
        <f t="shared" si="2"/>
        <v>38451</v>
      </c>
      <c r="H12" s="78"/>
      <c r="I12" s="77">
        <f t="shared" si="3"/>
        <v>38454</v>
      </c>
    </row>
    <row r="13" spans="1:10" ht="13.8" x14ac:dyDescent="0.25">
      <c r="A13" s="3" t="s">
        <v>132</v>
      </c>
      <c r="B13" s="44" t="s">
        <v>90</v>
      </c>
      <c r="C13" s="66">
        <f t="shared" si="4"/>
        <v>38445</v>
      </c>
      <c r="D13" s="63" t="s">
        <v>6</v>
      </c>
      <c r="E13" s="67">
        <f t="shared" si="0"/>
        <v>38458</v>
      </c>
      <c r="F13" s="93">
        <f t="shared" si="1"/>
        <v>38464</v>
      </c>
      <c r="G13" s="93">
        <f t="shared" si="2"/>
        <v>38465</v>
      </c>
      <c r="H13" s="76"/>
      <c r="I13" s="75">
        <f t="shared" si="3"/>
        <v>38468</v>
      </c>
      <c r="J13" s="50"/>
    </row>
    <row r="14" spans="1:10" ht="13.8" x14ac:dyDescent="0.25">
      <c r="A14" s="13" t="s">
        <v>133</v>
      </c>
      <c r="B14" s="43" t="s">
        <v>90</v>
      </c>
      <c r="C14" s="70">
        <f t="shared" si="4"/>
        <v>38459</v>
      </c>
      <c r="D14" s="62" t="s">
        <v>6</v>
      </c>
      <c r="E14" s="88">
        <f t="shared" si="0"/>
        <v>38472</v>
      </c>
      <c r="F14" s="95">
        <f t="shared" si="1"/>
        <v>38478</v>
      </c>
      <c r="G14" s="95">
        <f t="shared" si="2"/>
        <v>38479</v>
      </c>
      <c r="H14" s="79"/>
      <c r="I14" s="77">
        <f t="shared" si="3"/>
        <v>38482</v>
      </c>
      <c r="J14" s="50"/>
    </row>
    <row r="15" spans="1:10" ht="13.8" x14ac:dyDescent="0.25">
      <c r="A15" s="3" t="s">
        <v>134</v>
      </c>
      <c r="B15" s="44" t="s">
        <v>93</v>
      </c>
      <c r="C15" s="66">
        <f t="shared" si="4"/>
        <v>38473</v>
      </c>
      <c r="D15" s="63" t="s">
        <v>6</v>
      </c>
      <c r="E15" s="67">
        <f t="shared" si="0"/>
        <v>38486</v>
      </c>
      <c r="F15" s="93">
        <f t="shared" si="1"/>
        <v>38492</v>
      </c>
      <c r="G15" s="93">
        <f t="shared" si="2"/>
        <v>38493</v>
      </c>
      <c r="H15" s="69"/>
      <c r="I15" s="75">
        <f t="shared" si="3"/>
        <v>38496</v>
      </c>
      <c r="J15" s="50"/>
    </row>
    <row r="16" spans="1:10" ht="13.8" x14ac:dyDescent="0.25">
      <c r="A16" s="13" t="s">
        <v>135</v>
      </c>
      <c r="B16" s="43" t="s">
        <v>93</v>
      </c>
      <c r="C16" s="70">
        <f t="shared" si="4"/>
        <v>38487</v>
      </c>
      <c r="D16" s="62" t="s">
        <v>6</v>
      </c>
      <c r="E16" s="88">
        <f t="shared" si="0"/>
        <v>38500</v>
      </c>
      <c r="F16" s="95">
        <f t="shared" si="1"/>
        <v>38506</v>
      </c>
      <c r="G16" s="95">
        <f t="shared" si="2"/>
        <v>38507</v>
      </c>
      <c r="H16" s="78"/>
      <c r="I16" s="77">
        <f t="shared" si="3"/>
        <v>38510</v>
      </c>
      <c r="J16" s="50"/>
    </row>
    <row r="17" spans="1:10" ht="13.8" x14ac:dyDescent="0.25">
      <c r="A17" s="3" t="s">
        <v>136</v>
      </c>
      <c r="B17" s="45" t="s">
        <v>96</v>
      </c>
      <c r="C17" s="66">
        <f t="shared" si="4"/>
        <v>38501</v>
      </c>
      <c r="D17" s="63" t="s">
        <v>6</v>
      </c>
      <c r="E17" s="67">
        <f t="shared" si="0"/>
        <v>38514</v>
      </c>
      <c r="F17" s="93">
        <f t="shared" si="1"/>
        <v>38520</v>
      </c>
      <c r="G17" s="93">
        <f t="shared" si="2"/>
        <v>38521</v>
      </c>
      <c r="H17" s="76"/>
      <c r="I17" s="75">
        <f t="shared" si="3"/>
        <v>38524</v>
      </c>
    </row>
    <row r="18" spans="1:10" ht="14.4" thickBot="1" x14ac:dyDescent="0.3">
      <c r="A18" s="71" t="s">
        <v>137</v>
      </c>
      <c r="B18" s="72" t="s">
        <v>98</v>
      </c>
      <c r="C18" s="74">
        <f t="shared" si="4"/>
        <v>38515</v>
      </c>
      <c r="D18" s="73" t="s">
        <v>6</v>
      </c>
      <c r="E18" s="89">
        <f t="shared" si="0"/>
        <v>38528</v>
      </c>
      <c r="F18" s="96">
        <f t="shared" si="1"/>
        <v>38534</v>
      </c>
      <c r="G18" s="96">
        <f t="shared" si="2"/>
        <v>38535</v>
      </c>
      <c r="H18" s="80"/>
      <c r="I18" s="61">
        <f t="shared" si="3"/>
        <v>38538</v>
      </c>
      <c r="J18" s="50"/>
    </row>
    <row r="19" spans="1:10" ht="13.8" x14ac:dyDescent="0.25">
      <c r="A19" s="46" t="s">
        <v>138</v>
      </c>
      <c r="B19" s="44" t="s">
        <v>53</v>
      </c>
      <c r="C19" s="66">
        <f t="shared" si="4"/>
        <v>38529</v>
      </c>
      <c r="D19" s="63" t="s">
        <v>6</v>
      </c>
      <c r="E19" s="67">
        <f t="shared" si="0"/>
        <v>38542</v>
      </c>
      <c r="F19" s="93">
        <f t="shared" si="1"/>
        <v>38548</v>
      </c>
      <c r="G19" s="93">
        <f t="shared" si="2"/>
        <v>38549</v>
      </c>
      <c r="H19" s="76"/>
      <c r="I19" s="75">
        <f t="shared" si="3"/>
        <v>38552</v>
      </c>
    </row>
    <row r="20" spans="1:10" ht="13.8" x14ac:dyDescent="0.25">
      <c r="A20" s="13" t="s">
        <v>139</v>
      </c>
      <c r="B20" s="43" t="s">
        <v>101</v>
      </c>
      <c r="C20" s="70">
        <f t="shared" si="4"/>
        <v>38543</v>
      </c>
      <c r="D20" s="62" t="s">
        <v>6</v>
      </c>
      <c r="E20" s="88">
        <f t="shared" si="0"/>
        <v>38556</v>
      </c>
      <c r="F20" s="95">
        <f t="shared" si="1"/>
        <v>38562</v>
      </c>
      <c r="G20" s="95">
        <f t="shared" si="2"/>
        <v>38563</v>
      </c>
      <c r="H20" s="78"/>
      <c r="I20" s="77">
        <f t="shared" si="3"/>
        <v>38566</v>
      </c>
    </row>
    <row r="21" spans="1:10" ht="13.8" x14ac:dyDescent="0.25">
      <c r="A21" s="3" t="s">
        <v>140</v>
      </c>
      <c r="B21" s="44" t="s">
        <v>56</v>
      </c>
      <c r="C21" s="66">
        <f t="shared" si="4"/>
        <v>38557</v>
      </c>
      <c r="D21" s="63" t="s">
        <v>6</v>
      </c>
      <c r="E21" s="67">
        <f t="shared" si="0"/>
        <v>38570</v>
      </c>
      <c r="F21" s="93">
        <f t="shared" si="1"/>
        <v>38576</v>
      </c>
      <c r="G21" s="93">
        <f t="shared" si="2"/>
        <v>38577</v>
      </c>
      <c r="H21" s="76"/>
      <c r="I21" s="75">
        <f t="shared" si="3"/>
        <v>38580</v>
      </c>
    </row>
    <row r="22" spans="1:10" ht="13.8" x14ac:dyDescent="0.25">
      <c r="A22" s="13" t="s">
        <v>141</v>
      </c>
      <c r="B22" s="43" t="s">
        <v>58</v>
      </c>
      <c r="C22" s="70">
        <f t="shared" si="4"/>
        <v>38571</v>
      </c>
      <c r="D22" s="62" t="s">
        <v>6</v>
      </c>
      <c r="E22" s="88">
        <f t="shared" si="0"/>
        <v>38584</v>
      </c>
      <c r="F22" s="95">
        <f t="shared" si="1"/>
        <v>38590</v>
      </c>
      <c r="G22" s="95">
        <f t="shared" si="2"/>
        <v>38591</v>
      </c>
      <c r="H22" s="78"/>
      <c r="I22" s="77">
        <f t="shared" si="3"/>
        <v>38594</v>
      </c>
    </row>
    <row r="23" spans="1:10" ht="13.8" x14ac:dyDescent="0.25">
      <c r="A23" s="3" t="s">
        <v>142</v>
      </c>
      <c r="B23" s="44" t="s">
        <v>60</v>
      </c>
      <c r="C23" s="66">
        <f t="shared" si="4"/>
        <v>38585</v>
      </c>
      <c r="D23" s="63" t="s">
        <v>6</v>
      </c>
      <c r="E23" s="67">
        <f t="shared" si="0"/>
        <v>38598</v>
      </c>
      <c r="F23" s="93">
        <f t="shared" si="1"/>
        <v>38604</v>
      </c>
      <c r="G23" s="93">
        <f t="shared" si="2"/>
        <v>38605</v>
      </c>
      <c r="H23" s="76"/>
      <c r="I23" s="75">
        <f t="shared" si="3"/>
        <v>38608</v>
      </c>
    </row>
    <row r="24" spans="1:10" ht="13.8" x14ac:dyDescent="0.25">
      <c r="A24" s="13" t="s">
        <v>143</v>
      </c>
      <c r="B24" s="43" t="s">
        <v>106</v>
      </c>
      <c r="C24" s="70">
        <f t="shared" si="4"/>
        <v>38599</v>
      </c>
      <c r="D24" s="62" t="s">
        <v>6</v>
      </c>
      <c r="E24" s="88">
        <f t="shared" si="0"/>
        <v>38612</v>
      </c>
      <c r="F24" s="95">
        <f t="shared" si="1"/>
        <v>38618</v>
      </c>
      <c r="G24" s="95">
        <f t="shared" si="2"/>
        <v>38619</v>
      </c>
      <c r="H24" s="78"/>
      <c r="I24" s="77">
        <f t="shared" si="3"/>
        <v>38622</v>
      </c>
    </row>
    <row r="25" spans="1:10" ht="13.8" x14ac:dyDescent="0.25">
      <c r="A25" s="3" t="s">
        <v>144</v>
      </c>
      <c r="B25" s="44" t="s">
        <v>63</v>
      </c>
      <c r="C25" s="66">
        <f t="shared" si="4"/>
        <v>38613</v>
      </c>
      <c r="D25" s="63" t="s">
        <v>6</v>
      </c>
      <c r="E25" s="67">
        <f t="shared" si="0"/>
        <v>38626</v>
      </c>
      <c r="F25" s="93">
        <f t="shared" si="1"/>
        <v>38632</v>
      </c>
      <c r="G25" s="93">
        <f t="shared" si="2"/>
        <v>38633</v>
      </c>
      <c r="H25" s="76"/>
      <c r="I25" s="75">
        <f t="shared" si="3"/>
        <v>38636</v>
      </c>
    </row>
    <row r="26" spans="1:10" ht="13.8" x14ac:dyDescent="0.25">
      <c r="A26" s="13" t="s">
        <v>145</v>
      </c>
      <c r="B26" s="43" t="s">
        <v>109</v>
      </c>
      <c r="C26" s="70">
        <f t="shared" si="4"/>
        <v>38627</v>
      </c>
      <c r="D26" s="62" t="s">
        <v>6</v>
      </c>
      <c r="E26" s="88">
        <f t="shared" si="0"/>
        <v>38640</v>
      </c>
      <c r="F26" s="95">
        <f t="shared" si="1"/>
        <v>38646</v>
      </c>
      <c r="G26" s="95">
        <f t="shared" si="2"/>
        <v>38647</v>
      </c>
      <c r="H26" s="78"/>
      <c r="I26" s="77">
        <f t="shared" si="3"/>
        <v>38650</v>
      </c>
    </row>
    <row r="27" spans="1:10" ht="13.8" x14ac:dyDescent="0.25">
      <c r="A27" s="3" t="s">
        <v>146</v>
      </c>
      <c r="B27" s="44" t="s">
        <v>109</v>
      </c>
      <c r="C27" s="66">
        <f t="shared" si="4"/>
        <v>38641</v>
      </c>
      <c r="D27" s="63" t="s">
        <v>6</v>
      </c>
      <c r="E27" s="67">
        <f t="shared" si="0"/>
        <v>38654</v>
      </c>
      <c r="F27" s="93">
        <f t="shared" si="1"/>
        <v>38660</v>
      </c>
      <c r="G27" s="93">
        <f t="shared" si="2"/>
        <v>38661</v>
      </c>
      <c r="H27" s="76"/>
      <c r="I27" s="75">
        <f t="shared" si="3"/>
        <v>38664</v>
      </c>
    </row>
    <row r="28" spans="1:10" ht="13.8" x14ac:dyDescent="0.25">
      <c r="A28" s="13" t="s">
        <v>147</v>
      </c>
      <c r="B28" s="43" t="s">
        <v>66</v>
      </c>
      <c r="C28" s="70">
        <f t="shared" si="4"/>
        <v>38655</v>
      </c>
      <c r="D28" s="62" t="s">
        <v>6</v>
      </c>
      <c r="E28" s="88">
        <f t="shared" si="0"/>
        <v>38668</v>
      </c>
      <c r="F28" s="95">
        <f t="shared" si="1"/>
        <v>38674</v>
      </c>
      <c r="G28" s="95">
        <f t="shared" si="2"/>
        <v>38675</v>
      </c>
      <c r="H28" s="78"/>
      <c r="I28" s="77">
        <f t="shared" si="3"/>
        <v>38678</v>
      </c>
    </row>
    <row r="29" spans="1:10" ht="13.8" x14ac:dyDescent="0.25">
      <c r="A29" s="3" t="s">
        <v>148</v>
      </c>
      <c r="B29" s="44" t="s">
        <v>113</v>
      </c>
      <c r="C29" s="66">
        <f t="shared" si="4"/>
        <v>38669</v>
      </c>
      <c r="D29" s="63" t="s">
        <v>6</v>
      </c>
      <c r="E29" s="67">
        <f t="shared" si="0"/>
        <v>38682</v>
      </c>
      <c r="F29" s="93">
        <f t="shared" si="1"/>
        <v>38688</v>
      </c>
      <c r="G29" s="93">
        <f t="shared" si="2"/>
        <v>38689</v>
      </c>
      <c r="H29" s="76"/>
      <c r="I29" s="75">
        <f t="shared" si="3"/>
        <v>38692</v>
      </c>
    </row>
    <row r="30" spans="1:10" ht="13.8" x14ac:dyDescent="0.25">
      <c r="A30" s="13" t="s">
        <v>149</v>
      </c>
      <c r="B30" s="43" t="s">
        <v>70</v>
      </c>
      <c r="C30" s="70">
        <f t="shared" si="4"/>
        <v>38683</v>
      </c>
      <c r="D30" s="62" t="s">
        <v>6</v>
      </c>
      <c r="E30" s="88">
        <f t="shared" si="0"/>
        <v>38696</v>
      </c>
      <c r="F30" s="95">
        <f t="shared" si="1"/>
        <v>38702</v>
      </c>
      <c r="G30" s="95">
        <f t="shared" si="2"/>
        <v>38703</v>
      </c>
      <c r="H30" s="78"/>
      <c r="I30" s="77">
        <f t="shared" si="3"/>
        <v>38706</v>
      </c>
    </row>
    <row r="31" spans="1:10" ht="13.8" x14ac:dyDescent="0.25">
      <c r="A31" s="3" t="s">
        <v>150</v>
      </c>
      <c r="B31" s="25" t="s">
        <v>116</v>
      </c>
      <c r="C31" s="66">
        <f t="shared" si="4"/>
        <v>38697</v>
      </c>
      <c r="D31" s="63" t="s">
        <v>6</v>
      </c>
      <c r="E31" s="67">
        <f t="shared" si="0"/>
        <v>38710</v>
      </c>
      <c r="F31" s="93">
        <f t="shared" si="1"/>
        <v>38716</v>
      </c>
      <c r="G31" s="93">
        <f t="shared" si="2"/>
        <v>38717</v>
      </c>
      <c r="H31" s="76"/>
      <c r="I31" s="75">
        <f t="shared" si="3"/>
        <v>38720</v>
      </c>
    </row>
    <row r="32" spans="1:10" ht="13.8" x14ac:dyDescent="0.25">
      <c r="A32" s="13" t="s">
        <v>151</v>
      </c>
      <c r="B32" s="43" t="s">
        <v>35</v>
      </c>
      <c r="C32" s="70">
        <f t="shared" si="4"/>
        <v>38711</v>
      </c>
      <c r="D32" s="62" t="s">
        <v>6</v>
      </c>
      <c r="E32" s="88">
        <f t="shared" si="0"/>
        <v>38724</v>
      </c>
      <c r="F32" s="95">
        <f t="shared" si="1"/>
        <v>38730</v>
      </c>
      <c r="G32" s="95">
        <f t="shared" si="2"/>
        <v>38731</v>
      </c>
      <c r="H32" s="78"/>
      <c r="I32" s="77">
        <f t="shared" si="3"/>
        <v>38734</v>
      </c>
    </row>
    <row r="33" spans="1:9" ht="13.8" x14ac:dyDescent="0.25">
      <c r="A33" s="46"/>
      <c r="B33" s="33"/>
      <c r="C33" s="66"/>
      <c r="D33" s="63"/>
      <c r="E33" s="67"/>
      <c r="F33" s="47"/>
      <c r="G33" s="97"/>
      <c r="H33" s="1"/>
      <c r="I33" s="85"/>
    </row>
    <row r="34" spans="1:9" ht="13.8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x14ac:dyDescent="0.25">
      <c r="A35" s="6" t="s">
        <v>161</v>
      </c>
      <c r="B35" s="25"/>
      <c r="C35" s="85"/>
      <c r="D35" s="64"/>
      <c r="E35" s="82"/>
      <c r="F35" s="27"/>
      <c r="G35" s="97"/>
      <c r="H35" s="2"/>
      <c r="I35" s="85"/>
    </row>
    <row r="36" spans="1:9" x14ac:dyDescent="0.25">
      <c r="C36"/>
      <c r="D36"/>
      <c r="E36"/>
      <c r="F36"/>
      <c r="G36"/>
      <c r="I36"/>
    </row>
    <row r="37" spans="1:9" ht="13.8" x14ac:dyDescent="0.25">
      <c r="A37" s="6" t="s">
        <v>163</v>
      </c>
      <c r="B37" s="25"/>
      <c r="C37" s="85"/>
      <c r="D37" s="64"/>
      <c r="E37" s="82"/>
      <c r="F37" s="27"/>
      <c r="G37" s="97"/>
      <c r="H37" s="2"/>
      <c r="I37" s="85"/>
    </row>
    <row r="38" spans="1:9" ht="13.8" x14ac:dyDescent="0.25">
      <c r="A38" s="106" t="s">
        <v>160</v>
      </c>
      <c r="B38" s="24" t="s">
        <v>158</v>
      </c>
    </row>
    <row r="39" spans="1:9" ht="13.8" x14ac:dyDescent="0.25">
      <c r="A39" s="106" t="s">
        <v>156</v>
      </c>
      <c r="B39" s="94" t="s">
        <v>159</v>
      </c>
      <c r="C39" s="5"/>
      <c r="D39" s="5"/>
      <c r="E39" s="5"/>
      <c r="F39" s="5"/>
      <c r="G39" s="5"/>
      <c r="H39" s="5"/>
      <c r="I39" s="5"/>
    </row>
    <row r="40" spans="1:9" ht="13.8" x14ac:dyDescent="0.25">
      <c r="A40" s="5"/>
      <c r="B40" s="45"/>
      <c r="C40" s="85"/>
      <c r="D40" s="63"/>
      <c r="E40" s="67"/>
      <c r="F40" s="27"/>
      <c r="G40" s="98"/>
      <c r="H40" s="24"/>
      <c r="I40" s="85"/>
    </row>
  </sheetData>
  <mergeCells count="3">
    <mergeCell ref="A1:I1"/>
    <mergeCell ref="G3:I3"/>
    <mergeCell ref="A34:I34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39"/>
  <sheetViews>
    <sheetView showGridLines="0" workbookViewId="0">
      <selection activeCell="M4" sqref="M4"/>
    </sheetView>
  </sheetViews>
  <sheetFormatPr defaultRowHeight="13.2" x14ac:dyDescent="0.25"/>
  <cols>
    <col min="1" max="1" width="8.109375" customWidth="1"/>
    <col min="2" max="2" width="8.33203125" customWidth="1"/>
    <col min="3" max="3" width="11.44140625" customWidth="1"/>
    <col min="4" max="4" width="2.5546875" customWidth="1"/>
    <col min="5" max="5" width="11.33203125" bestFit="1" customWidth="1"/>
    <col min="6" max="6" width="9.6640625" bestFit="1" customWidth="1"/>
    <col min="7" max="7" width="9.33203125" customWidth="1"/>
    <col min="8" max="8" width="14.5546875" bestFit="1" customWidth="1"/>
    <col min="9" max="9" width="2.6640625" bestFit="1" customWidth="1"/>
    <col min="10" max="10" width="19.109375" customWidth="1"/>
    <col min="11" max="11" width="2.44140625" customWidth="1"/>
  </cols>
  <sheetData>
    <row r="1" spans="1:11" ht="17.399999999999999" x14ac:dyDescent="0.3">
      <c r="A1" s="149" t="s">
        <v>125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1" ht="9.75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1" ht="36.75" customHeight="1" thickBot="1" x14ac:dyDescent="0.35">
      <c r="A3" s="24"/>
      <c r="B3" s="25"/>
      <c r="C3" s="24"/>
      <c r="D3" s="26"/>
      <c r="E3" s="24"/>
      <c r="F3" s="27"/>
      <c r="G3" s="24"/>
      <c r="H3" s="150" t="s">
        <v>153</v>
      </c>
      <c r="I3" s="150"/>
      <c r="J3" s="150"/>
    </row>
    <row r="4" spans="1:11" ht="85.5" customHeight="1" thickBot="1" x14ac:dyDescent="0.35">
      <c r="A4" s="28" t="s">
        <v>1</v>
      </c>
      <c r="B4" s="29" t="s">
        <v>2</v>
      </c>
      <c r="C4" s="28" t="s">
        <v>3</v>
      </c>
      <c r="D4" s="28"/>
      <c r="E4" s="28" t="s">
        <v>4</v>
      </c>
      <c r="F4" s="30" t="s">
        <v>5</v>
      </c>
      <c r="G4" s="31"/>
      <c r="H4" s="32" t="s">
        <v>77</v>
      </c>
      <c r="I4" s="32"/>
      <c r="J4" s="32" t="s">
        <v>79</v>
      </c>
    </row>
    <row r="5" spans="1:11" ht="13.8" x14ac:dyDescent="0.25">
      <c r="A5" s="3" t="s">
        <v>71</v>
      </c>
      <c r="B5" s="33">
        <v>6</v>
      </c>
      <c r="C5" s="1">
        <v>37969</v>
      </c>
      <c r="D5" s="34" t="s">
        <v>6</v>
      </c>
      <c r="E5" s="4">
        <v>37982</v>
      </c>
      <c r="F5" s="35" t="s">
        <v>80</v>
      </c>
      <c r="G5" s="36">
        <f>6+E5</f>
        <v>37988</v>
      </c>
      <c r="H5" s="1">
        <f>+E5+7</f>
        <v>37989</v>
      </c>
      <c r="I5" s="1"/>
      <c r="J5" s="48">
        <f>4+H5</f>
        <v>37993</v>
      </c>
      <c r="K5" s="50" t="s">
        <v>121</v>
      </c>
    </row>
    <row r="6" spans="1:11" ht="13.8" x14ac:dyDescent="0.25">
      <c r="A6" s="13" t="s">
        <v>72</v>
      </c>
      <c r="B6" s="38" t="s">
        <v>35</v>
      </c>
      <c r="C6" s="14">
        <v>37983</v>
      </c>
      <c r="D6" s="39" t="s">
        <v>6</v>
      </c>
      <c r="E6" s="16">
        <v>37996</v>
      </c>
      <c r="F6" s="40" t="s">
        <v>80</v>
      </c>
      <c r="G6" s="41">
        <f t="shared" ref="G6:G32" si="0">6+E6</f>
        <v>38002</v>
      </c>
      <c r="H6" s="14">
        <f>+E6+7</f>
        <v>38003</v>
      </c>
      <c r="I6" s="14"/>
      <c r="J6" s="42">
        <f>3+H6</f>
        <v>38006</v>
      </c>
    </row>
    <row r="7" spans="1:11" ht="13.8" x14ac:dyDescent="0.25">
      <c r="A7" s="3" t="s">
        <v>81</v>
      </c>
      <c r="B7" s="33">
        <v>7</v>
      </c>
      <c r="C7" s="1">
        <f>14+C6</f>
        <v>37997</v>
      </c>
      <c r="D7" s="34" t="s">
        <v>6</v>
      </c>
      <c r="E7" s="4">
        <f>14+E6</f>
        <v>38010</v>
      </c>
      <c r="F7" s="35" t="s">
        <v>80</v>
      </c>
      <c r="G7" s="36">
        <f t="shared" si="0"/>
        <v>38016</v>
      </c>
      <c r="H7" s="1">
        <f t="shared" ref="H7:H32" si="1">+E7+7</f>
        <v>38017</v>
      </c>
      <c r="I7" s="1"/>
      <c r="J7" s="48">
        <f>4+H7</f>
        <v>38021</v>
      </c>
      <c r="K7" s="50" t="s">
        <v>121</v>
      </c>
    </row>
    <row r="8" spans="1:11" ht="13.8" x14ac:dyDescent="0.25">
      <c r="A8" s="13" t="s">
        <v>82</v>
      </c>
      <c r="B8" s="43" t="s">
        <v>38</v>
      </c>
      <c r="C8" s="14">
        <f t="shared" ref="C8:C32" si="2">14+C7</f>
        <v>38011</v>
      </c>
      <c r="D8" s="39" t="s">
        <v>6</v>
      </c>
      <c r="E8" s="16">
        <f t="shared" ref="E8:E32" si="3">14+E7</f>
        <v>38024</v>
      </c>
      <c r="F8" s="40" t="s">
        <v>80</v>
      </c>
      <c r="G8" s="41">
        <f t="shared" si="0"/>
        <v>38030</v>
      </c>
      <c r="H8" s="49">
        <f>+E8+8</f>
        <v>38032</v>
      </c>
      <c r="I8" s="49" t="s">
        <v>121</v>
      </c>
      <c r="J8" s="14">
        <f t="shared" ref="J8:J32" si="4">3+H8</f>
        <v>38035</v>
      </c>
    </row>
    <row r="9" spans="1:11" ht="13.8" x14ac:dyDescent="0.25">
      <c r="A9" s="3" t="s">
        <v>83</v>
      </c>
      <c r="B9" s="44" t="s">
        <v>84</v>
      </c>
      <c r="C9" s="1">
        <f t="shared" si="2"/>
        <v>38025</v>
      </c>
      <c r="D9" s="34" t="s">
        <v>6</v>
      </c>
      <c r="E9" s="4">
        <f t="shared" si="3"/>
        <v>38038</v>
      </c>
      <c r="F9" s="35" t="s">
        <v>80</v>
      </c>
      <c r="G9" s="36">
        <f t="shared" si="0"/>
        <v>38044</v>
      </c>
      <c r="H9" s="48">
        <f>+E9+8</f>
        <v>38046</v>
      </c>
      <c r="I9" s="48" t="s">
        <v>121</v>
      </c>
      <c r="J9" s="1">
        <f t="shared" si="4"/>
        <v>38049</v>
      </c>
    </row>
    <row r="10" spans="1:11" ht="13.8" x14ac:dyDescent="0.25">
      <c r="A10" s="13" t="s">
        <v>85</v>
      </c>
      <c r="B10" s="43" t="s">
        <v>41</v>
      </c>
      <c r="C10" s="14">
        <f t="shared" si="2"/>
        <v>38039</v>
      </c>
      <c r="D10" s="39" t="s">
        <v>6</v>
      </c>
      <c r="E10" s="16">
        <f t="shared" si="3"/>
        <v>38052</v>
      </c>
      <c r="F10" s="40" t="s">
        <v>80</v>
      </c>
      <c r="G10" s="41">
        <f t="shared" si="0"/>
        <v>38058</v>
      </c>
      <c r="H10" s="14">
        <f t="shared" si="1"/>
        <v>38059</v>
      </c>
      <c r="I10" s="14"/>
      <c r="J10" s="49">
        <f>5+H10</f>
        <v>38064</v>
      </c>
      <c r="K10" s="50" t="s">
        <v>121</v>
      </c>
    </row>
    <row r="11" spans="1:11" ht="13.8" x14ac:dyDescent="0.25">
      <c r="A11" s="3" t="s">
        <v>86</v>
      </c>
      <c r="B11" s="44" t="s">
        <v>87</v>
      </c>
      <c r="C11" s="1">
        <f t="shared" si="2"/>
        <v>38053</v>
      </c>
      <c r="D11" s="34" t="s">
        <v>6</v>
      </c>
      <c r="E11" s="4">
        <f t="shared" si="3"/>
        <v>38066</v>
      </c>
      <c r="F11" s="35" t="s">
        <v>80</v>
      </c>
      <c r="G11" s="36">
        <f t="shared" si="0"/>
        <v>38072</v>
      </c>
      <c r="H11" s="1">
        <f t="shared" si="1"/>
        <v>38073</v>
      </c>
      <c r="I11" s="1"/>
      <c r="J11" s="1">
        <f t="shared" si="4"/>
        <v>38076</v>
      </c>
    </row>
    <row r="12" spans="1:11" ht="13.8" x14ac:dyDescent="0.25">
      <c r="A12" s="13" t="s">
        <v>88</v>
      </c>
      <c r="B12" s="43" t="s">
        <v>44</v>
      </c>
      <c r="C12" s="14">
        <f t="shared" si="2"/>
        <v>38067</v>
      </c>
      <c r="D12" s="39" t="s">
        <v>6</v>
      </c>
      <c r="E12" s="16">
        <f t="shared" si="3"/>
        <v>38080</v>
      </c>
      <c r="F12" s="40" t="s">
        <v>80</v>
      </c>
      <c r="G12" s="41">
        <f t="shared" si="0"/>
        <v>38086</v>
      </c>
      <c r="H12" s="14">
        <f t="shared" si="1"/>
        <v>38087</v>
      </c>
      <c r="I12" s="14"/>
      <c r="J12" s="14">
        <f t="shared" si="4"/>
        <v>38090</v>
      </c>
    </row>
    <row r="13" spans="1:11" ht="13.8" x14ac:dyDescent="0.25">
      <c r="A13" s="3" t="s">
        <v>89</v>
      </c>
      <c r="B13" s="44" t="s">
        <v>90</v>
      </c>
      <c r="C13" s="1">
        <f t="shared" si="2"/>
        <v>38081</v>
      </c>
      <c r="D13" s="34" t="s">
        <v>6</v>
      </c>
      <c r="E13" s="4">
        <f t="shared" si="3"/>
        <v>38094</v>
      </c>
      <c r="F13" s="35" t="s">
        <v>80</v>
      </c>
      <c r="G13" s="36">
        <f t="shared" si="0"/>
        <v>38100</v>
      </c>
      <c r="H13" s="1">
        <f t="shared" si="1"/>
        <v>38101</v>
      </c>
      <c r="I13" s="1"/>
      <c r="J13" s="48">
        <f>5+H13</f>
        <v>38106</v>
      </c>
      <c r="K13" s="50" t="s">
        <v>121</v>
      </c>
    </row>
    <row r="14" spans="1:11" ht="13.8" x14ac:dyDescent="0.25">
      <c r="A14" s="13" t="s">
        <v>91</v>
      </c>
      <c r="B14" s="43" t="s">
        <v>47</v>
      </c>
      <c r="C14" s="14">
        <f t="shared" si="2"/>
        <v>38095</v>
      </c>
      <c r="D14" s="39" t="s">
        <v>6</v>
      </c>
      <c r="E14" s="16">
        <f t="shared" si="3"/>
        <v>38108</v>
      </c>
      <c r="F14" s="40" t="s">
        <v>80</v>
      </c>
      <c r="G14" s="41">
        <f t="shared" si="0"/>
        <v>38114</v>
      </c>
      <c r="H14" s="49">
        <f>+E14+15</f>
        <v>38123</v>
      </c>
      <c r="I14" s="49" t="s">
        <v>121</v>
      </c>
      <c r="J14" s="49">
        <f>2+H14</f>
        <v>38125</v>
      </c>
      <c r="K14" s="50" t="s">
        <v>121</v>
      </c>
    </row>
    <row r="15" spans="1:11" ht="13.8" x14ac:dyDescent="0.25">
      <c r="A15" s="3" t="s">
        <v>92</v>
      </c>
      <c r="B15" s="44" t="s">
        <v>93</v>
      </c>
      <c r="C15" s="1">
        <f t="shared" si="2"/>
        <v>38109</v>
      </c>
      <c r="D15" s="34" t="s">
        <v>6</v>
      </c>
      <c r="E15" s="4">
        <f t="shared" si="3"/>
        <v>38122</v>
      </c>
      <c r="F15" s="35" t="s">
        <v>80</v>
      </c>
      <c r="G15" s="36">
        <f t="shared" si="0"/>
        <v>38128</v>
      </c>
      <c r="H15" s="48">
        <f>+E15+8</f>
        <v>38130</v>
      </c>
      <c r="I15" s="48" t="s">
        <v>121</v>
      </c>
      <c r="J15" s="48">
        <f>2+H15</f>
        <v>38132</v>
      </c>
      <c r="K15" s="50" t="s">
        <v>121</v>
      </c>
    </row>
    <row r="16" spans="1:11" ht="13.8" x14ac:dyDescent="0.25">
      <c r="A16" s="13" t="s">
        <v>94</v>
      </c>
      <c r="B16" s="43" t="s">
        <v>93</v>
      </c>
      <c r="C16" s="14">
        <f t="shared" si="2"/>
        <v>38123</v>
      </c>
      <c r="D16" s="39" t="s">
        <v>6</v>
      </c>
      <c r="E16" s="16">
        <f t="shared" si="3"/>
        <v>38136</v>
      </c>
      <c r="F16" s="40" t="s">
        <v>80</v>
      </c>
      <c r="G16" s="41">
        <f t="shared" si="0"/>
        <v>38142</v>
      </c>
      <c r="H16" s="14">
        <f t="shared" si="1"/>
        <v>38143</v>
      </c>
      <c r="I16" s="14"/>
      <c r="J16" s="49">
        <f>4+H16</f>
        <v>38147</v>
      </c>
      <c r="K16" s="50" t="s">
        <v>121</v>
      </c>
    </row>
    <row r="17" spans="1:11" ht="13.8" x14ac:dyDescent="0.25">
      <c r="A17" s="3" t="s">
        <v>95</v>
      </c>
      <c r="B17" s="45" t="s">
        <v>96</v>
      </c>
      <c r="C17" s="1">
        <f t="shared" si="2"/>
        <v>38137</v>
      </c>
      <c r="D17" s="34" t="s">
        <v>6</v>
      </c>
      <c r="E17" s="4">
        <f t="shared" si="3"/>
        <v>38150</v>
      </c>
      <c r="F17" s="35" t="s">
        <v>80</v>
      </c>
      <c r="G17" s="36">
        <f t="shared" si="0"/>
        <v>38156</v>
      </c>
      <c r="H17" s="1">
        <f t="shared" si="1"/>
        <v>38157</v>
      </c>
      <c r="I17" s="1"/>
      <c r="J17" s="37">
        <f t="shared" si="4"/>
        <v>38160</v>
      </c>
    </row>
    <row r="18" spans="1:11" ht="14.4" thickBot="1" x14ac:dyDescent="0.3">
      <c r="A18" s="13" t="s">
        <v>97</v>
      </c>
      <c r="B18" s="43" t="s">
        <v>98</v>
      </c>
      <c r="C18" s="14">
        <f t="shared" si="2"/>
        <v>38151</v>
      </c>
      <c r="D18" s="39" t="s">
        <v>6</v>
      </c>
      <c r="E18" s="16">
        <f t="shared" si="3"/>
        <v>38164</v>
      </c>
      <c r="F18" s="40" t="s">
        <v>80</v>
      </c>
      <c r="G18" s="41">
        <f t="shared" si="0"/>
        <v>38170</v>
      </c>
      <c r="H18" s="49">
        <v>38167</v>
      </c>
      <c r="I18" s="49" t="s">
        <v>121</v>
      </c>
      <c r="J18" s="49">
        <v>38168</v>
      </c>
      <c r="K18" s="50" t="s">
        <v>121</v>
      </c>
    </row>
    <row r="19" spans="1:11" ht="14.4" thickTop="1" x14ac:dyDescent="0.25">
      <c r="A19" s="51" t="s">
        <v>99</v>
      </c>
      <c r="B19" s="52" t="s">
        <v>53</v>
      </c>
      <c r="C19" s="53">
        <f t="shared" si="2"/>
        <v>38165</v>
      </c>
      <c r="D19" s="54" t="s">
        <v>6</v>
      </c>
      <c r="E19" s="55">
        <f t="shared" si="3"/>
        <v>38178</v>
      </c>
      <c r="F19" s="56" t="s">
        <v>80</v>
      </c>
      <c r="G19" s="57">
        <f t="shared" si="0"/>
        <v>38184</v>
      </c>
      <c r="H19" s="53">
        <f t="shared" si="1"/>
        <v>38185</v>
      </c>
      <c r="I19" s="53"/>
      <c r="J19" s="58">
        <f t="shared" si="4"/>
        <v>38188</v>
      </c>
    </row>
    <row r="20" spans="1:11" ht="13.8" x14ac:dyDescent="0.25">
      <c r="A20" s="13" t="s">
        <v>100</v>
      </c>
      <c r="B20" s="43" t="s">
        <v>101</v>
      </c>
      <c r="C20" s="14">
        <f t="shared" si="2"/>
        <v>38179</v>
      </c>
      <c r="D20" s="39" t="s">
        <v>6</v>
      </c>
      <c r="E20" s="16">
        <f t="shared" si="3"/>
        <v>38192</v>
      </c>
      <c r="F20" s="40" t="s">
        <v>80</v>
      </c>
      <c r="G20" s="41">
        <f t="shared" si="0"/>
        <v>38198</v>
      </c>
      <c r="H20" s="14">
        <f t="shared" si="1"/>
        <v>38199</v>
      </c>
      <c r="I20" s="14"/>
      <c r="J20" s="42">
        <f t="shared" si="4"/>
        <v>38202</v>
      </c>
    </row>
    <row r="21" spans="1:11" ht="13.8" x14ac:dyDescent="0.25">
      <c r="A21" s="46" t="s">
        <v>102</v>
      </c>
      <c r="B21" s="44" t="s">
        <v>56</v>
      </c>
      <c r="C21" s="1">
        <f t="shared" si="2"/>
        <v>38193</v>
      </c>
      <c r="D21" s="34" t="s">
        <v>6</v>
      </c>
      <c r="E21" s="4">
        <f t="shared" si="3"/>
        <v>38206</v>
      </c>
      <c r="F21" s="35" t="s">
        <v>80</v>
      </c>
      <c r="G21" s="36">
        <f t="shared" si="0"/>
        <v>38212</v>
      </c>
      <c r="H21" s="48">
        <v>38216</v>
      </c>
      <c r="I21" s="1" t="s">
        <v>121</v>
      </c>
      <c r="J21" s="48">
        <v>38217</v>
      </c>
      <c r="K21" t="s">
        <v>121</v>
      </c>
    </row>
    <row r="22" spans="1:11" ht="13.8" x14ac:dyDescent="0.25">
      <c r="A22" s="13" t="s">
        <v>103</v>
      </c>
      <c r="B22" s="43" t="s">
        <v>58</v>
      </c>
      <c r="C22" s="14">
        <f t="shared" si="2"/>
        <v>38207</v>
      </c>
      <c r="D22" s="39" t="s">
        <v>6</v>
      </c>
      <c r="E22" s="16">
        <f t="shared" si="3"/>
        <v>38220</v>
      </c>
      <c r="F22" s="40" t="s">
        <v>80</v>
      </c>
      <c r="G22" s="41">
        <f t="shared" si="0"/>
        <v>38226</v>
      </c>
      <c r="H22" s="14">
        <f t="shared" si="1"/>
        <v>38227</v>
      </c>
      <c r="I22" s="14"/>
      <c r="J22" s="42">
        <f t="shared" si="4"/>
        <v>38230</v>
      </c>
    </row>
    <row r="23" spans="1:11" ht="13.8" x14ac:dyDescent="0.25">
      <c r="A23" s="46" t="s">
        <v>104</v>
      </c>
      <c r="B23" s="44" t="s">
        <v>60</v>
      </c>
      <c r="C23" s="1">
        <f t="shared" si="2"/>
        <v>38221</v>
      </c>
      <c r="D23" s="34" t="s">
        <v>6</v>
      </c>
      <c r="E23" s="4">
        <f t="shared" si="3"/>
        <v>38234</v>
      </c>
      <c r="F23" s="35" t="s">
        <v>80</v>
      </c>
      <c r="G23" s="36">
        <f t="shared" si="0"/>
        <v>38240</v>
      </c>
      <c r="H23" s="1">
        <f t="shared" si="1"/>
        <v>38241</v>
      </c>
      <c r="I23" s="1"/>
      <c r="J23" s="37">
        <f t="shared" si="4"/>
        <v>38244</v>
      </c>
    </row>
    <row r="24" spans="1:11" ht="13.8" x14ac:dyDescent="0.25">
      <c r="A24" s="13" t="s">
        <v>105</v>
      </c>
      <c r="B24" s="43" t="s">
        <v>106</v>
      </c>
      <c r="C24" s="14">
        <f t="shared" si="2"/>
        <v>38235</v>
      </c>
      <c r="D24" s="39" t="s">
        <v>6</v>
      </c>
      <c r="E24" s="16">
        <f t="shared" si="3"/>
        <v>38248</v>
      </c>
      <c r="F24" s="40" t="s">
        <v>80</v>
      </c>
      <c r="G24" s="41">
        <f t="shared" si="0"/>
        <v>38254</v>
      </c>
      <c r="H24" s="14">
        <f t="shared" si="1"/>
        <v>38255</v>
      </c>
      <c r="I24" s="14"/>
      <c r="J24" s="42">
        <f t="shared" si="4"/>
        <v>38258</v>
      </c>
    </row>
    <row r="25" spans="1:11" ht="13.8" x14ac:dyDescent="0.25">
      <c r="A25" s="46" t="s">
        <v>107</v>
      </c>
      <c r="B25" s="44" t="s">
        <v>63</v>
      </c>
      <c r="C25" s="1">
        <f t="shared" si="2"/>
        <v>38249</v>
      </c>
      <c r="D25" s="34" t="s">
        <v>6</v>
      </c>
      <c r="E25" s="4">
        <f t="shared" si="3"/>
        <v>38262</v>
      </c>
      <c r="F25" s="35" t="s">
        <v>80</v>
      </c>
      <c r="G25" s="36">
        <f t="shared" si="0"/>
        <v>38268</v>
      </c>
      <c r="H25" s="1">
        <f t="shared" si="1"/>
        <v>38269</v>
      </c>
      <c r="I25" s="1"/>
      <c r="J25" s="37">
        <f t="shared" si="4"/>
        <v>38272</v>
      </c>
    </row>
    <row r="26" spans="1:11" ht="13.8" x14ac:dyDescent="0.25">
      <c r="A26" s="13" t="s">
        <v>108</v>
      </c>
      <c r="B26" s="43" t="s">
        <v>109</v>
      </c>
      <c r="C26" s="14">
        <f t="shared" si="2"/>
        <v>38263</v>
      </c>
      <c r="D26" s="39" t="s">
        <v>6</v>
      </c>
      <c r="E26" s="16">
        <f t="shared" si="3"/>
        <v>38276</v>
      </c>
      <c r="F26" s="40" t="s">
        <v>80</v>
      </c>
      <c r="G26" s="41">
        <f t="shared" si="0"/>
        <v>38282</v>
      </c>
      <c r="H26" s="14">
        <f t="shared" si="1"/>
        <v>38283</v>
      </c>
      <c r="I26" s="14"/>
      <c r="J26" s="59">
        <v>38287</v>
      </c>
      <c r="K26" t="s">
        <v>121</v>
      </c>
    </row>
    <row r="27" spans="1:11" ht="13.8" x14ac:dyDescent="0.25">
      <c r="A27" s="46" t="s">
        <v>110</v>
      </c>
      <c r="B27" s="44" t="s">
        <v>109</v>
      </c>
      <c r="C27" s="1">
        <f t="shared" si="2"/>
        <v>38277</v>
      </c>
      <c r="D27" s="34" t="s">
        <v>6</v>
      </c>
      <c r="E27" s="4">
        <f t="shared" si="3"/>
        <v>38290</v>
      </c>
      <c r="F27" s="35" t="s">
        <v>80</v>
      </c>
      <c r="G27" s="36">
        <f t="shared" si="0"/>
        <v>38296</v>
      </c>
      <c r="H27" s="48">
        <v>38301</v>
      </c>
      <c r="I27" s="1" t="s">
        <v>121</v>
      </c>
      <c r="J27" s="48">
        <v>38303</v>
      </c>
      <c r="K27" t="s">
        <v>121</v>
      </c>
    </row>
    <row r="28" spans="1:11" ht="13.8" x14ac:dyDescent="0.25">
      <c r="A28" s="13" t="s">
        <v>111</v>
      </c>
      <c r="B28" s="43" t="s">
        <v>66</v>
      </c>
      <c r="C28" s="14">
        <f t="shared" si="2"/>
        <v>38291</v>
      </c>
      <c r="D28" s="39" t="s">
        <v>6</v>
      </c>
      <c r="E28" s="16">
        <f t="shared" si="3"/>
        <v>38304</v>
      </c>
      <c r="F28" s="40" t="s">
        <v>80</v>
      </c>
      <c r="G28" s="41">
        <f t="shared" si="0"/>
        <v>38310</v>
      </c>
      <c r="H28" s="14">
        <f t="shared" si="1"/>
        <v>38311</v>
      </c>
      <c r="I28" s="14"/>
      <c r="J28" s="42">
        <f t="shared" si="4"/>
        <v>38314</v>
      </c>
    </row>
    <row r="29" spans="1:11" ht="13.8" x14ac:dyDescent="0.25">
      <c r="A29" s="46" t="s">
        <v>112</v>
      </c>
      <c r="B29" s="44" t="s">
        <v>113</v>
      </c>
      <c r="C29" s="1">
        <f t="shared" si="2"/>
        <v>38305</v>
      </c>
      <c r="D29" s="34" t="s">
        <v>6</v>
      </c>
      <c r="E29" s="4">
        <f t="shared" si="3"/>
        <v>38318</v>
      </c>
      <c r="F29" s="35" t="s">
        <v>80</v>
      </c>
      <c r="G29" s="36">
        <f t="shared" si="0"/>
        <v>38324</v>
      </c>
      <c r="H29" s="1">
        <f t="shared" si="1"/>
        <v>38325</v>
      </c>
      <c r="I29" s="1"/>
      <c r="J29" s="37">
        <f t="shared" si="4"/>
        <v>38328</v>
      </c>
    </row>
    <row r="30" spans="1:11" ht="13.8" x14ac:dyDescent="0.25">
      <c r="A30" s="13" t="s">
        <v>114</v>
      </c>
      <c r="B30" s="43" t="s">
        <v>70</v>
      </c>
      <c r="C30" s="14">
        <f t="shared" si="2"/>
        <v>38319</v>
      </c>
      <c r="D30" s="39" t="s">
        <v>6</v>
      </c>
      <c r="E30" s="16">
        <f t="shared" si="3"/>
        <v>38332</v>
      </c>
      <c r="F30" s="40" t="s">
        <v>80</v>
      </c>
      <c r="G30" s="41">
        <f t="shared" si="0"/>
        <v>38338</v>
      </c>
      <c r="H30" s="14">
        <f t="shared" si="1"/>
        <v>38339</v>
      </c>
      <c r="I30" s="14"/>
      <c r="J30" s="42">
        <f t="shared" si="4"/>
        <v>38342</v>
      </c>
    </row>
    <row r="31" spans="1:11" ht="13.8" x14ac:dyDescent="0.25">
      <c r="A31" s="46" t="s">
        <v>115</v>
      </c>
      <c r="B31" s="25" t="s">
        <v>116</v>
      </c>
      <c r="C31" s="1">
        <f t="shared" si="2"/>
        <v>38333</v>
      </c>
      <c r="D31" s="34" t="s">
        <v>6</v>
      </c>
      <c r="E31" s="4">
        <f t="shared" si="3"/>
        <v>38346</v>
      </c>
      <c r="F31" s="35" t="s">
        <v>117</v>
      </c>
      <c r="G31" s="36">
        <f>5+E31</f>
        <v>38351</v>
      </c>
      <c r="H31" s="1">
        <f t="shared" si="1"/>
        <v>38353</v>
      </c>
      <c r="I31" s="1"/>
      <c r="J31" s="37">
        <f t="shared" si="4"/>
        <v>38356</v>
      </c>
    </row>
    <row r="32" spans="1:11" ht="13.8" x14ac:dyDescent="0.25">
      <c r="A32" s="13" t="s">
        <v>118</v>
      </c>
      <c r="B32" s="43" t="s">
        <v>35</v>
      </c>
      <c r="C32" s="14">
        <f t="shared" si="2"/>
        <v>38347</v>
      </c>
      <c r="D32" s="39" t="s">
        <v>6</v>
      </c>
      <c r="E32" s="16">
        <f t="shared" si="3"/>
        <v>38360</v>
      </c>
      <c r="F32" s="40" t="s">
        <v>80</v>
      </c>
      <c r="G32" s="41">
        <f t="shared" si="0"/>
        <v>38366</v>
      </c>
      <c r="H32" s="14">
        <f t="shared" si="1"/>
        <v>38367</v>
      </c>
      <c r="I32" s="14"/>
      <c r="J32" s="42">
        <f t="shared" si="4"/>
        <v>38370</v>
      </c>
    </row>
    <row r="33" spans="1:10" ht="13.8" x14ac:dyDescent="0.25">
      <c r="A33" s="46"/>
      <c r="B33" s="33"/>
      <c r="C33" s="1"/>
      <c r="D33" s="34"/>
      <c r="E33" s="4"/>
      <c r="F33" s="35"/>
      <c r="G33" s="5"/>
      <c r="H33" s="1"/>
      <c r="I33" s="1"/>
      <c r="J33" s="37"/>
    </row>
    <row r="34" spans="1:10" ht="13.8" x14ac:dyDescent="0.25">
      <c r="A34" s="24"/>
      <c r="B34" s="45"/>
      <c r="C34" s="2"/>
      <c r="D34" s="34"/>
      <c r="E34" s="2"/>
      <c r="F34" s="47"/>
      <c r="G34" s="2"/>
      <c r="H34" s="2"/>
      <c r="I34" s="2"/>
      <c r="J34" s="24"/>
    </row>
    <row r="35" spans="1:10" ht="13.8" x14ac:dyDescent="0.25">
      <c r="A35" s="6" t="s">
        <v>73</v>
      </c>
      <c r="B35" s="25"/>
      <c r="C35" s="24"/>
      <c r="D35" s="26"/>
      <c r="E35" s="24"/>
      <c r="F35" s="27"/>
      <c r="G35" s="24"/>
      <c r="H35" s="2"/>
      <c r="I35" s="2"/>
      <c r="J35" s="24"/>
    </row>
    <row r="36" spans="1:10" ht="13.8" x14ac:dyDescent="0.25">
      <c r="A36" s="6"/>
      <c r="B36" s="25"/>
      <c r="C36" s="24"/>
      <c r="D36" s="26"/>
      <c r="E36" s="24"/>
      <c r="F36" s="27"/>
      <c r="G36" s="24"/>
      <c r="H36" s="2"/>
      <c r="I36" s="2"/>
      <c r="J36" s="24"/>
    </row>
    <row r="37" spans="1:10" ht="34.5" customHeight="1" x14ac:dyDescent="0.25">
      <c r="A37" s="151" t="s">
        <v>123</v>
      </c>
      <c r="B37" s="151"/>
      <c r="C37" s="151"/>
      <c r="D37" s="151"/>
      <c r="E37" s="151"/>
      <c r="F37" s="151"/>
      <c r="G37" s="151"/>
      <c r="H37" s="151"/>
      <c r="I37" s="151"/>
      <c r="J37" s="151"/>
    </row>
    <row r="38" spans="1:10" ht="13.8" x14ac:dyDescent="0.25">
      <c r="A38" s="151" t="s">
        <v>122</v>
      </c>
      <c r="B38" s="152"/>
      <c r="C38" s="152"/>
      <c r="D38" s="152"/>
      <c r="E38" s="152"/>
      <c r="F38" s="152"/>
      <c r="G38" s="152"/>
      <c r="H38" s="152"/>
      <c r="I38" s="152"/>
      <c r="J38" s="152"/>
    </row>
    <row r="39" spans="1:10" ht="13.8" x14ac:dyDescent="0.25">
      <c r="A39" s="5"/>
      <c r="B39" s="45"/>
      <c r="C39" s="24" t="s">
        <v>119</v>
      </c>
      <c r="D39" s="34"/>
      <c r="E39" s="2"/>
      <c r="F39" s="27"/>
      <c r="G39" s="24" t="s">
        <v>124</v>
      </c>
      <c r="H39" s="24"/>
      <c r="I39" s="24"/>
      <c r="J39" s="24"/>
    </row>
  </sheetData>
  <mergeCells count="4">
    <mergeCell ref="A1:J1"/>
    <mergeCell ref="H3:J3"/>
    <mergeCell ref="A38:J38"/>
    <mergeCell ref="A37:J37"/>
  </mergeCells>
  <phoneticPr fontId="0" type="noConversion"/>
  <printOptions horizontalCentered="1"/>
  <pageMargins left="0.39" right="0.38" top="0.74" bottom="0.5" header="0.5" footer="0.25"/>
  <pageSetup orientation="portrait" r:id="rId1"/>
  <headerFooter alignWithMargins="0">
    <oddFooter>&amp;RUpdated 6/7/04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0"/>
  <sheetViews>
    <sheetView showGridLines="0" topLeftCell="A19" workbookViewId="0">
      <selection sqref="A1:H1"/>
    </sheetView>
  </sheetViews>
  <sheetFormatPr defaultRowHeight="13.2" x14ac:dyDescent="0.25"/>
  <cols>
    <col min="1" max="1" width="9" customWidth="1"/>
    <col min="2" max="2" width="8.109375" customWidth="1"/>
    <col min="3" max="3" width="12.6640625" customWidth="1"/>
    <col min="4" max="4" width="1.6640625" bestFit="1" customWidth="1"/>
    <col min="5" max="5" width="12.109375" customWidth="1"/>
    <col min="6" max="6" width="18" customWidth="1"/>
    <col min="7" max="7" width="17" customWidth="1"/>
    <col min="8" max="8" width="20.33203125" bestFit="1" customWidth="1"/>
  </cols>
  <sheetData>
    <row r="1" spans="1:8" ht="17.399999999999999" x14ac:dyDescent="0.3">
      <c r="A1" s="149" t="s">
        <v>0</v>
      </c>
      <c r="B1" s="149"/>
      <c r="C1" s="149"/>
      <c r="D1" s="149"/>
      <c r="E1" s="149"/>
      <c r="F1" s="149"/>
      <c r="G1" s="149"/>
      <c r="H1" s="149"/>
    </row>
    <row r="2" spans="1:8" ht="11.25" customHeight="1" x14ac:dyDescent="0.3">
      <c r="A2" s="10"/>
      <c r="B2" s="10"/>
      <c r="C2" s="10"/>
      <c r="D2" s="10"/>
      <c r="E2" s="10"/>
      <c r="F2" s="10"/>
      <c r="G2" s="10"/>
      <c r="H2" s="10"/>
    </row>
    <row r="3" spans="1:8" ht="16.2" thickBot="1" x14ac:dyDescent="0.35">
      <c r="G3" s="155" t="s">
        <v>75</v>
      </c>
      <c r="H3" s="155"/>
    </row>
    <row r="4" spans="1:8" ht="82.5" customHeight="1" x14ac:dyDescent="0.3">
      <c r="A4" s="11" t="s">
        <v>1</v>
      </c>
      <c r="B4" s="11" t="s">
        <v>2</v>
      </c>
      <c r="C4" s="11" t="s">
        <v>3</v>
      </c>
      <c r="D4" s="11"/>
      <c r="E4" s="11" t="s">
        <v>4</v>
      </c>
      <c r="F4" s="11" t="s">
        <v>5</v>
      </c>
      <c r="G4" s="12" t="s">
        <v>77</v>
      </c>
      <c r="H4" s="12" t="s">
        <v>78</v>
      </c>
    </row>
    <row r="5" spans="1:8" ht="13.8" x14ac:dyDescent="0.25">
      <c r="A5" s="3" t="s">
        <v>34</v>
      </c>
      <c r="B5" s="3" t="s">
        <v>35</v>
      </c>
      <c r="C5" s="1">
        <v>37619</v>
      </c>
      <c r="D5" s="2" t="s">
        <v>6</v>
      </c>
      <c r="E5" s="4">
        <v>37632</v>
      </c>
      <c r="F5" s="5" t="s">
        <v>7</v>
      </c>
      <c r="G5" s="2"/>
    </row>
    <row r="6" spans="1:8" ht="13.8" x14ac:dyDescent="0.25">
      <c r="A6" s="13" t="s">
        <v>36</v>
      </c>
      <c r="B6" s="13">
        <v>7</v>
      </c>
      <c r="C6" s="14">
        <v>37633</v>
      </c>
      <c r="D6" s="15" t="s">
        <v>6</v>
      </c>
      <c r="E6" s="16">
        <v>37646</v>
      </c>
      <c r="F6" s="17" t="s">
        <v>8</v>
      </c>
      <c r="G6" s="15"/>
      <c r="H6" s="18"/>
    </row>
    <row r="7" spans="1:8" ht="13.8" x14ac:dyDescent="0.25">
      <c r="A7" s="3" t="s">
        <v>37</v>
      </c>
      <c r="B7" s="3" t="s">
        <v>38</v>
      </c>
      <c r="C7" s="1">
        <v>37647</v>
      </c>
      <c r="D7" s="2" t="s">
        <v>6</v>
      </c>
      <c r="E7" s="4">
        <v>37660</v>
      </c>
      <c r="F7" s="5" t="s">
        <v>9</v>
      </c>
      <c r="G7" s="2"/>
    </row>
    <row r="8" spans="1:8" ht="13.8" x14ac:dyDescent="0.25">
      <c r="A8" s="13" t="s">
        <v>39</v>
      </c>
      <c r="B8" s="13">
        <v>8</v>
      </c>
      <c r="C8" s="14">
        <v>37661</v>
      </c>
      <c r="D8" s="15" t="s">
        <v>6</v>
      </c>
      <c r="E8" s="16">
        <v>37674</v>
      </c>
      <c r="F8" s="17" t="s">
        <v>10</v>
      </c>
      <c r="G8" s="15"/>
      <c r="H8" s="18"/>
    </row>
    <row r="9" spans="1:8" ht="13.8" x14ac:dyDescent="0.25">
      <c r="A9" s="3" t="s">
        <v>40</v>
      </c>
      <c r="B9" s="3" t="s">
        <v>41</v>
      </c>
      <c r="C9" s="1">
        <v>37675</v>
      </c>
      <c r="D9" s="2" t="s">
        <v>6</v>
      </c>
      <c r="E9" s="4">
        <v>37688</v>
      </c>
      <c r="F9" s="5" t="s">
        <v>11</v>
      </c>
      <c r="G9" s="2"/>
    </row>
    <row r="10" spans="1:8" ht="13.8" x14ac:dyDescent="0.25">
      <c r="A10" s="13" t="s">
        <v>42</v>
      </c>
      <c r="B10" s="13">
        <v>9</v>
      </c>
      <c r="C10" s="14">
        <v>37689</v>
      </c>
      <c r="D10" s="15" t="s">
        <v>6</v>
      </c>
      <c r="E10" s="16">
        <v>37702</v>
      </c>
      <c r="F10" s="17" t="s">
        <v>12</v>
      </c>
      <c r="G10" s="15"/>
      <c r="H10" s="18"/>
    </row>
    <row r="11" spans="1:8" ht="13.8" x14ac:dyDescent="0.25">
      <c r="A11" s="3" t="s">
        <v>43</v>
      </c>
      <c r="B11" s="3" t="s">
        <v>44</v>
      </c>
      <c r="C11" s="1">
        <v>37703</v>
      </c>
      <c r="D11" s="2" t="s">
        <v>6</v>
      </c>
      <c r="E11" s="4">
        <v>37716</v>
      </c>
      <c r="F11" s="5" t="s">
        <v>13</v>
      </c>
      <c r="G11" s="2"/>
    </row>
    <row r="12" spans="1:8" ht="13.8" x14ac:dyDescent="0.25">
      <c r="A12" s="13" t="s">
        <v>45</v>
      </c>
      <c r="B12" s="13">
        <v>10</v>
      </c>
      <c r="C12" s="14">
        <v>37717</v>
      </c>
      <c r="D12" s="15" t="s">
        <v>6</v>
      </c>
      <c r="E12" s="16">
        <v>37730</v>
      </c>
      <c r="F12" s="17" t="s">
        <v>14</v>
      </c>
      <c r="G12" s="15"/>
      <c r="H12" s="18"/>
    </row>
    <row r="13" spans="1:8" ht="13.8" x14ac:dyDescent="0.25">
      <c r="A13" s="3" t="s">
        <v>46</v>
      </c>
      <c r="B13" s="3" t="s">
        <v>47</v>
      </c>
      <c r="C13" s="1">
        <v>37731</v>
      </c>
      <c r="D13" s="2" t="s">
        <v>6</v>
      </c>
      <c r="E13" s="4">
        <v>37744</v>
      </c>
      <c r="F13" s="5" t="s">
        <v>15</v>
      </c>
      <c r="G13" s="2"/>
    </row>
    <row r="14" spans="1:8" ht="13.8" x14ac:dyDescent="0.25">
      <c r="A14" s="13" t="s">
        <v>48</v>
      </c>
      <c r="B14" s="13">
        <v>11</v>
      </c>
      <c r="C14" s="14">
        <v>37745</v>
      </c>
      <c r="D14" s="15" t="s">
        <v>6</v>
      </c>
      <c r="E14" s="16">
        <v>37758</v>
      </c>
      <c r="F14" s="17" t="s">
        <v>16</v>
      </c>
      <c r="G14" s="15"/>
      <c r="H14" s="18"/>
    </row>
    <row r="15" spans="1:8" ht="13.8" x14ac:dyDescent="0.25">
      <c r="A15" s="3" t="s">
        <v>49</v>
      </c>
      <c r="B15" s="3">
        <v>11</v>
      </c>
      <c r="C15" s="1">
        <v>37759</v>
      </c>
      <c r="D15" s="2" t="s">
        <v>6</v>
      </c>
      <c r="E15" s="4">
        <v>37772</v>
      </c>
      <c r="F15" s="5" t="s">
        <v>17</v>
      </c>
      <c r="G15" s="2"/>
    </row>
    <row r="16" spans="1:8" ht="13.8" x14ac:dyDescent="0.25">
      <c r="A16" s="13" t="s">
        <v>50</v>
      </c>
      <c r="B16" s="13">
        <v>12</v>
      </c>
      <c r="C16" s="14">
        <v>37773</v>
      </c>
      <c r="D16" s="15" t="s">
        <v>6</v>
      </c>
      <c r="E16" s="16">
        <v>37786</v>
      </c>
      <c r="F16" s="17" t="s">
        <v>18</v>
      </c>
      <c r="G16" s="15"/>
      <c r="H16" s="18"/>
    </row>
    <row r="17" spans="1:8" ht="15" thickBot="1" x14ac:dyDescent="0.35">
      <c r="A17" s="19" t="s">
        <v>51</v>
      </c>
      <c r="B17" s="19">
        <v>12</v>
      </c>
      <c r="C17" s="20">
        <v>37787</v>
      </c>
      <c r="D17" s="21" t="s">
        <v>6</v>
      </c>
      <c r="E17" s="22">
        <v>37800</v>
      </c>
      <c r="F17" s="23" t="s">
        <v>19</v>
      </c>
      <c r="G17" s="154" t="s">
        <v>74</v>
      </c>
      <c r="H17" s="154"/>
    </row>
    <row r="18" spans="1:8" ht="13.8" x14ac:dyDescent="0.25">
      <c r="A18" s="13" t="s">
        <v>52</v>
      </c>
      <c r="B18" s="13" t="s">
        <v>53</v>
      </c>
      <c r="C18" s="14">
        <v>37801</v>
      </c>
      <c r="D18" s="15" t="s">
        <v>6</v>
      </c>
      <c r="E18" s="16">
        <v>37814</v>
      </c>
      <c r="F18" s="17" t="s">
        <v>20</v>
      </c>
      <c r="G18" s="15">
        <v>37830</v>
      </c>
      <c r="H18" s="18">
        <f>G18+3</f>
        <v>37833</v>
      </c>
    </row>
    <row r="19" spans="1:8" ht="13.8" x14ac:dyDescent="0.25">
      <c r="A19" s="3" t="s">
        <v>54</v>
      </c>
      <c r="B19" s="3">
        <v>1</v>
      </c>
      <c r="C19" s="1">
        <v>37815</v>
      </c>
      <c r="D19" s="2" t="s">
        <v>6</v>
      </c>
      <c r="E19" s="4">
        <v>37828</v>
      </c>
      <c r="F19" s="5" t="s">
        <v>21</v>
      </c>
      <c r="G19" s="1">
        <v>37836</v>
      </c>
      <c r="H19" s="7">
        <f t="shared" ref="H19:H31" si="0">G19+3</f>
        <v>37839</v>
      </c>
    </row>
    <row r="20" spans="1:8" ht="13.8" x14ac:dyDescent="0.25">
      <c r="A20" s="13" t="s">
        <v>55</v>
      </c>
      <c r="B20" s="13" t="s">
        <v>56</v>
      </c>
      <c r="C20" s="14">
        <v>37829</v>
      </c>
      <c r="D20" s="15" t="s">
        <v>6</v>
      </c>
      <c r="E20" s="16">
        <v>37842</v>
      </c>
      <c r="F20" s="17" t="s">
        <v>22</v>
      </c>
      <c r="G20" s="15">
        <v>37864</v>
      </c>
      <c r="H20" s="18">
        <f t="shared" si="0"/>
        <v>37867</v>
      </c>
    </row>
    <row r="21" spans="1:8" ht="13.8" x14ac:dyDescent="0.25">
      <c r="A21" s="3" t="s">
        <v>57</v>
      </c>
      <c r="B21" s="3" t="s">
        <v>58</v>
      </c>
      <c r="C21" s="1">
        <v>37843</v>
      </c>
      <c r="D21" s="2" t="s">
        <v>6</v>
      </c>
      <c r="E21" s="4">
        <v>37856</v>
      </c>
      <c r="F21" s="5" t="s">
        <v>23</v>
      </c>
      <c r="G21" s="1">
        <v>37872</v>
      </c>
      <c r="H21" s="7">
        <f t="shared" si="0"/>
        <v>37875</v>
      </c>
    </row>
    <row r="22" spans="1:8" ht="13.8" x14ac:dyDescent="0.25">
      <c r="A22" s="13" t="s">
        <v>59</v>
      </c>
      <c r="B22" s="13" t="s">
        <v>60</v>
      </c>
      <c r="C22" s="14">
        <v>37857</v>
      </c>
      <c r="D22" s="15" t="s">
        <v>6</v>
      </c>
      <c r="E22" s="16">
        <v>37870</v>
      </c>
      <c r="F22" s="17" t="s">
        <v>24</v>
      </c>
      <c r="G22" s="15">
        <v>37891</v>
      </c>
      <c r="H22" s="18">
        <f t="shared" si="0"/>
        <v>37894</v>
      </c>
    </row>
    <row r="23" spans="1:8" ht="13.8" x14ac:dyDescent="0.25">
      <c r="A23" s="3" t="s">
        <v>61</v>
      </c>
      <c r="B23" s="3">
        <v>3</v>
      </c>
      <c r="C23" s="1">
        <v>37871</v>
      </c>
      <c r="D23" s="2" t="s">
        <v>6</v>
      </c>
      <c r="E23" s="4">
        <v>37884</v>
      </c>
      <c r="F23" s="5" t="s">
        <v>25</v>
      </c>
      <c r="G23" s="1">
        <v>37892</v>
      </c>
      <c r="H23" s="7">
        <f t="shared" si="0"/>
        <v>37895</v>
      </c>
    </row>
    <row r="24" spans="1:8" ht="13.8" x14ac:dyDescent="0.25">
      <c r="A24" s="13" t="s">
        <v>62</v>
      </c>
      <c r="B24" s="13" t="s">
        <v>63</v>
      </c>
      <c r="C24" s="14">
        <v>37885</v>
      </c>
      <c r="D24" s="15" t="s">
        <v>6</v>
      </c>
      <c r="E24" s="16">
        <v>37898</v>
      </c>
      <c r="F24" s="17" t="s">
        <v>26</v>
      </c>
      <c r="G24" s="15">
        <v>37905</v>
      </c>
      <c r="H24" s="18">
        <f t="shared" si="0"/>
        <v>37908</v>
      </c>
    </row>
    <row r="25" spans="1:8" ht="13.8" x14ac:dyDescent="0.25">
      <c r="A25" s="3" t="s">
        <v>64</v>
      </c>
      <c r="B25" s="3">
        <v>4</v>
      </c>
      <c r="C25" s="1">
        <v>37899</v>
      </c>
      <c r="D25" s="2" t="s">
        <v>6</v>
      </c>
      <c r="E25" s="4">
        <v>37912</v>
      </c>
      <c r="F25" s="5" t="s">
        <v>27</v>
      </c>
      <c r="G25" s="1">
        <v>37919</v>
      </c>
      <c r="H25" s="7">
        <f t="shared" si="0"/>
        <v>37922</v>
      </c>
    </row>
    <row r="26" spans="1:8" ht="13.8" x14ac:dyDescent="0.25">
      <c r="A26" s="13" t="s">
        <v>65</v>
      </c>
      <c r="B26" s="13" t="s">
        <v>66</v>
      </c>
      <c r="C26" s="14">
        <v>37913</v>
      </c>
      <c r="D26" s="15" t="s">
        <v>6</v>
      </c>
      <c r="E26" s="16">
        <v>37926</v>
      </c>
      <c r="F26" s="17" t="s">
        <v>28</v>
      </c>
      <c r="G26" s="15">
        <v>37933</v>
      </c>
      <c r="H26" s="18">
        <f t="shared" si="0"/>
        <v>37936</v>
      </c>
    </row>
    <row r="27" spans="1:8" ht="13.8" x14ac:dyDescent="0.25">
      <c r="A27" s="3" t="s">
        <v>67</v>
      </c>
      <c r="B27" s="3">
        <v>5</v>
      </c>
      <c r="C27" s="1">
        <v>37927</v>
      </c>
      <c r="D27" s="2" t="s">
        <v>6</v>
      </c>
      <c r="E27" s="4">
        <v>37940</v>
      </c>
      <c r="F27" s="5" t="s">
        <v>29</v>
      </c>
      <c r="G27" s="1">
        <v>37947</v>
      </c>
      <c r="H27" s="7">
        <f t="shared" si="0"/>
        <v>37950</v>
      </c>
    </row>
    <row r="28" spans="1:8" ht="13.8" x14ac:dyDescent="0.25">
      <c r="A28" s="13" t="s">
        <v>68</v>
      </c>
      <c r="B28" s="13">
        <v>5</v>
      </c>
      <c r="C28" s="14">
        <v>37941</v>
      </c>
      <c r="D28" s="15" t="s">
        <v>6</v>
      </c>
      <c r="E28" s="16">
        <v>37954</v>
      </c>
      <c r="F28" s="17" t="s">
        <v>30</v>
      </c>
      <c r="G28" s="15">
        <v>37961</v>
      </c>
      <c r="H28" s="18">
        <f t="shared" si="0"/>
        <v>37964</v>
      </c>
    </row>
    <row r="29" spans="1:8" ht="13.8" x14ac:dyDescent="0.25">
      <c r="A29" s="3" t="s">
        <v>69</v>
      </c>
      <c r="B29" s="3" t="s">
        <v>70</v>
      </c>
      <c r="C29" s="1">
        <v>37955</v>
      </c>
      <c r="D29" s="2" t="s">
        <v>6</v>
      </c>
      <c r="E29" s="4">
        <v>37968</v>
      </c>
      <c r="F29" s="5" t="s">
        <v>31</v>
      </c>
      <c r="G29" s="1">
        <v>37975</v>
      </c>
      <c r="H29" s="7">
        <f t="shared" si="0"/>
        <v>37978</v>
      </c>
    </row>
    <row r="30" spans="1:8" ht="13.8" x14ac:dyDescent="0.25">
      <c r="A30" s="13" t="s">
        <v>71</v>
      </c>
      <c r="B30" s="13">
        <v>6</v>
      </c>
      <c r="C30" s="14">
        <v>37969</v>
      </c>
      <c r="D30" s="15" t="s">
        <v>6</v>
      </c>
      <c r="E30" s="16">
        <v>37982</v>
      </c>
      <c r="F30" s="17" t="s">
        <v>32</v>
      </c>
      <c r="G30" s="15">
        <v>37989</v>
      </c>
      <c r="H30" s="18">
        <f t="shared" si="0"/>
        <v>37992</v>
      </c>
    </row>
    <row r="31" spans="1:8" ht="13.8" x14ac:dyDescent="0.25">
      <c r="A31" s="3" t="s">
        <v>72</v>
      </c>
      <c r="B31" s="3" t="s">
        <v>35</v>
      </c>
      <c r="C31" s="1">
        <v>37983</v>
      </c>
      <c r="D31" s="2" t="s">
        <v>6</v>
      </c>
      <c r="E31" s="4">
        <v>37996</v>
      </c>
      <c r="F31" s="5" t="s">
        <v>33</v>
      </c>
      <c r="G31" s="1">
        <v>38003</v>
      </c>
      <c r="H31" s="7">
        <f t="shared" si="0"/>
        <v>38006</v>
      </c>
    </row>
    <row r="32" spans="1:8" ht="13.8" x14ac:dyDescent="0.25">
      <c r="A32" s="3"/>
      <c r="B32" s="3"/>
      <c r="C32" s="1"/>
      <c r="D32" s="2"/>
      <c r="E32" s="4"/>
      <c r="F32" s="5"/>
      <c r="G32" s="1"/>
      <c r="H32" s="7"/>
    </row>
    <row r="33" spans="1:8" ht="13.8" x14ac:dyDescent="0.25">
      <c r="A33" s="3"/>
      <c r="B33" s="3"/>
      <c r="C33" s="1"/>
      <c r="D33" s="2"/>
      <c r="E33" s="4"/>
      <c r="F33" s="5"/>
      <c r="G33" s="1"/>
      <c r="H33" s="7"/>
    </row>
    <row r="34" spans="1:8" ht="13.8" x14ac:dyDescent="0.25">
      <c r="B34" s="2"/>
      <c r="C34" s="2"/>
      <c r="D34" s="2"/>
      <c r="E34" s="2"/>
      <c r="F34" s="2"/>
      <c r="G34" s="2"/>
    </row>
    <row r="35" spans="1:8" ht="13.8" x14ac:dyDescent="0.25">
      <c r="A35" s="6" t="s">
        <v>73</v>
      </c>
      <c r="G35" s="2"/>
    </row>
    <row r="36" spans="1:8" ht="13.8" x14ac:dyDescent="0.25">
      <c r="A36" s="6"/>
      <c r="G36" s="2"/>
    </row>
    <row r="37" spans="1:8" ht="13.8" x14ac:dyDescent="0.25">
      <c r="B37" s="2"/>
      <c r="C37" s="2"/>
      <c r="D37" s="2"/>
      <c r="E37" s="2"/>
      <c r="F37" s="2"/>
      <c r="G37" s="2"/>
    </row>
    <row r="38" spans="1:8" ht="32.25" customHeight="1" x14ac:dyDescent="0.25">
      <c r="A38" s="153" t="s">
        <v>76</v>
      </c>
      <c r="B38" s="152"/>
      <c r="C38" s="152"/>
      <c r="D38" s="152"/>
      <c r="E38" s="152"/>
      <c r="F38" s="152"/>
      <c r="G38" s="152"/>
      <c r="H38" s="152"/>
    </row>
    <row r="39" spans="1:8" ht="21" x14ac:dyDescent="0.4">
      <c r="A39" s="9"/>
      <c r="B39" s="8"/>
      <c r="C39" s="8"/>
      <c r="D39" s="8"/>
      <c r="E39" s="8"/>
      <c r="F39" s="8"/>
      <c r="G39" s="8"/>
      <c r="H39" s="8"/>
    </row>
    <row r="40" spans="1:8" ht="13.8" x14ac:dyDescent="0.25">
      <c r="C40" s="2" t="s">
        <v>120</v>
      </c>
      <c r="D40" s="2"/>
      <c r="G40" t="s">
        <v>119</v>
      </c>
    </row>
  </sheetData>
  <mergeCells count="4">
    <mergeCell ref="A38:H38"/>
    <mergeCell ref="A1:H1"/>
    <mergeCell ref="G17:H17"/>
    <mergeCell ref="G3:H3"/>
  </mergeCells>
  <phoneticPr fontId="0" type="noConversion"/>
  <printOptions horizontalCentered="1"/>
  <pageMargins left="0.46" right="0.42" top="1" bottom="1" header="0.5" footer="0.5"/>
  <pageSetup orientation="portrait" r:id="rId1"/>
  <headerFooter alignWithMargins="0">
    <oddFooter>&amp;R&amp;9Last Updated 12/09/2003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1EE86-C7CF-44F4-BEED-098FDF842BE1}">
  <dimension ref="A1:J177"/>
  <sheetViews>
    <sheetView workbookViewId="0">
      <selection activeCell="F18" sqref="F18"/>
    </sheetView>
  </sheetViews>
  <sheetFormatPr defaultColWidth="9.109375" defaultRowHeight="13.2" x14ac:dyDescent="0.25"/>
  <cols>
    <col min="2" max="2" width="6.44140625" customWidth="1"/>
    <col min="3" max="3" width="10" style="99" customWidth="1"/>
    <col min="4" max="4" width="2.5546875" style="68" customWidth="1"/>
    <col min="5" max="5" width="9.44140625" style="86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B1" s="149" t="s">
        <v>730</v>
      </c>
      <c r="C1" s="149"/>
      <c r="D1" s="149"/>
      <c r="E1" s="149"/>
      <c r="F1" s="149"/>
      <c r="G1" s="149"/>
      <c r="H1" s="149"/>
      <c r="I1" s="149"/>
      <c r="J1" s="149"/>
    </row>
    <row r="2" spans="1:10" ht="9.75" customHeight="1" x14ac:dyDescent="0.3">
      <c r="B2" s="10"/>
      <c r="C2" s="91"/>
      <c r="D2" s="60"/>
      <c r="E2" s="83"/>
      <c r="F2" s="100"/>
      <c r="G2" s="91"/>
      <c r="H2" s="10"/>
      <c r="I2" s="83"/>
    </row>
    <row r="3" spans="1:10" ht="36.75" customHeight="1" thickBot="1" x14ac:dyDescent="0.35">
      <c r="B3" s="25"/>
      <c r="C3" s="98"/>
      <c r="D3" s="64"/>
      <c r="E3" s="85"/>
      <c r="F3" s="27"/>
      <c r="G3" s="150" t="s">
        <v>811</v>
      </c>
      <c r="H3" s="150"/>
      <c r="I3" s="150"/>
    </row>
    <row r="4" spans="1:10" ht="78.599999999999994" thickBot="1" x14ac:dyDescent="0.35">
      <c r="A4" s="28" t="s">
        <v>1</v>
      </c>
      <c r="B4" s="29" t="s">
        <v>2</v>
      </c>
      <c r="C4" s="107" t="s">
        <v>3</v>
      </c>
      <c r="D4" s="65"/>
      <c r="E4" s="90" t="s">
        <v>4</v>
      </c>
      <c r="F4" s="101" t="s">
        <v>152</v>
      </c>
      <c r="G4" s="92" t="s">
        <v>164</v>
      </c>
      <c r="H4" s="32" t="s">
        <v>162</v>
      </c>
      <c r="I4" s="84" t="s">
        <v>614</v>
      </c>
    </row>
    <row r="5" spans="1:10" ht="13.8" customHeight="1" x14ac:dyDescent="0.25">
      <c r="A5" s="3" t="s">
        <v>728</v>
      </c>
      <c r="B5" s="33" t="s">
        <v>35</v>
      </c>
      <c r="C5" s="97">
        <v>46019</v>
      </c>
      <c r="D5" s="63" t="s">
        <v>6</v>
      </c>
      <c r="E5" s="66">
        <f>+C5+13</f>
        <v>46032</v>
      </c>
      <c r="F5" s="111">
        <f>6+E5</f>
        <v>46038</v>
      </c>
      <c r="G5" s="111">
        <f>+E5+4</f>
        <v>46036</v>
      </c>
      <c r="H5" s="112"/>
      <c r="I5" s="113">
        <f>+G5+2</f>
        <v>46038</v>
      </c>
      <c r="J5" s="50"/>
    </row>
    <row r="6" spans="1:10" ht="13.8" customHeight="1" x14ac:dyDescent="0.25">
      <c r="A6" s="143" t="s">
        <v>729</v>
      </c>
      <c r="B6" s="43" t="s">
        <v>252</v>
      </c>
      <c r="C6" s="108">
        <f>+E5+1</f>
        <v>46033</v>
      </c>
      <c r="D6" s="62" t="s">
        <v>6</v>
      </c>
      <c r="E6" s="70">
        <f t="shared" ref="E6:E32" si="0">+C6+13</f>
        <v>46046</v>
      </c>
      <c r="F6" s="114">
        <f>6+E6</f>
        <v>46052</v>
      </c>
      <c r="G6" s="114">
        <f t="shared" ref="G6:G32" si="1">+E6+4</f>
        <v>46050</v>
      </c>
      <c r="H6" s="115"/>
      <c r="I6" s="116">
        <f>2+G6</f>
        <v>46052</v>
      </c>
    </row>
    <row r="7" spans="1:10" ht="13.8" customHeight="1" x14ac:dyDescent="0.25">
      <c r="A7" s="3" t="s">
        <v>731</v>
      </c>
      <c r="B7" s="33" t="s">
        <v>38</v>
      </c>
      <c r="C7" s="97">
        <f t="shared" ref="C7:C32" si="2">14+C6</f>
        <v>46047</v>
      </c>
      <c r="D7" s="63" t="s">
        <v>6</v>
      </c>
      <c r="E7" s="66">
        <f t="shared" si="0"/>
        <v>46060</v>
      </c>
      <c r="F7" s="111">
        <f t="shared" ref="F7:F32" si="3">6+E7</f>
        <v>46066</v>
      </c>
      <c r="G7" s="111">
        <f t="shared" si="1"/>
        <v>46064</v>
      </c>
      <c r="H7" s="112"/>
      <c r="I7" s="113">
        <f t="shared" ref="I7:I32" si="4">2+G7</f>
        <v>46066</v>
      </c>
      <c r="J7" s="50"/>
    </row>
    <row r="8" spans="1:10" ht="13.8" customHeight="1" x14ac:dyDescent="0.25">
      <c r="A8" s="143" t="s">
        <v>732</v>
      </c>
      <c r="B8" s="43" t="s">
        <v>84</v>
      </c>
      <c r="C8" s="108">
        <f t="shared" si="2"/>
        <v>46061</v>
      </c>
      <c r="D8" s="62" t="s">
        <v>6</v>
      </c>
      <c r="E8" s="70">
        <f t="shared" si="0"/>
        <v>46074</v>
      </c>
      <c r="F8" s="114">
        <f t="shared" si="3"/>
        <v>46080</v>
      </c>
      <c r="G8" s="114">
        <f t="shared" si="1"/>
        <v>46078</v>
      </c>
      <c r="H8" s="115"/>
      <c r="I8" s="116">
        <f t="shared" si="4"/>
        <v>46080</v>
      </c>
    </row>
    <row r="9" spans="1:10" s="109" customFormat="1" ht="13.8" customHeight="1" x14ac:dyDescent="0.25">
      <c r="A9" s="3" t="s">
        <v>733</v>
      </c>
      <c r="B9" s="44" t="s">
        <v>41</v>
      </c>
      <c r="C9" s="97">
        <f t="shared" si="2"/>
        <v>46075</v>
      </c>
      <c r="D9" s="63" t="s">
        <v>6</v>
      </c>
      <c r="E9" s="66">
        <f t="shared" si="0"/>
        <v>46088</v>
      </c>
      <c r="F9" s="111">
        <f t="shared" si="3"/>
        <v>46094</v>
      </c>
      <c r="G9" s="111">
        <f t="shared" si="1"/>
        <v>46092</v>
      </c>
      <c r="H9" s="117"/>
      <c r="I9" s="113">
        <f t="shared" si="4"/>
        <v>46094</v>
      </c>
    </row>
    <row r="10" spans="1:10" ht="13.8" customHeight="1" x14ac:dyDescent="0.25">
      <c r="A10" s="143" t="s">
        <v>734</v>
      </c>
      <c r="B10" s="43" t="s">
        <v>87</v>
      </c>
      <c r="C10" s="108">
        <f t="shared" si="2"/>
        <v>46089</v>
      </c>
      <c r="D10" s="62" t="s">
        <v>6</v>
      </c>
      <c r="E10" s="70">
        <f t="shared" si="0"/>
        <v>46102</v>
      </c>
      <c r="F10" s="114">
        <f t="shared" si="3"/>
        <v>46108</v>
      </c>
      <c r="G10" s="114">
        <f t="shared" si="1"/>
        <v>46106</v>
      </c>
      <c r="H10" s="118"/>
      <c r="I10" s="116">
        <f t="shared" si="4"/>
        <v>46108</v>
      </c>
      <c r="J10" s="50"/>
    </row>
    <row r="11" spans="1:10" ht="13.8" customHeight="1" x14ac:dyDescent="0.25">
      <c r="A11" s="3" t="s">
        <v>735</v>
      </c>
      <c r="B11" s="44" t="s">
        <v>44</v>
      </c>
      <c r="C11" s="97">
        <f t="shared" si="2"/>
        <v>46103</v>
      </c>
      <c r="D11" s="63" t="s">
        <v>6</v>
      </c>
      <c r="E11" s="66">
        <f t="shared" si="0"/>
        <v>46116</v>
      </c>
      <c r="F11" s="111">
        <f t="shared" si="3"/>
        <v>46122</v>
      </c>
      <c r="G11" s="111">
        <f t="shared" si="1"/>
        <v>46120</v>
      </c>
      <c r="H11" s="117"/>
      <c r="I11" s="113">
        <f t="shared" si="4"/>
        <v>46122</v>
      </c>
    </row>
    <row r="12" spans="1:10" ht="13.8" customHeight="1" x14ac:dyDescent="0.25">
      <c r="A12" s="143" t="s">
        <v>736</v>
      </c>
      <c r="B12" s="43" t="s">
        <v>90</v>
      </c>
      <c r="C12" s="108">
        <f t="shared" si="2"/>
        <v>46117</v>
      </c>
      <c r="D12" s="62" t="s">
        <v>6</v>
      </c>
      <c r="E12" s="70">
        <f t="shared" si="0"/>
        <v>46130</v>
      </c>
      <c r="F12" s="114">
        <f t="shared" si="3"/>
        <v>46136</v>
      </c>
      <c r="G12" s="114">
        <f t="shared" si="1"/>
        <v>46134</v>
      </c>
      <c r="H12" s="118" t="s">
        <v>122</v>
      </c>
      <c r="I12" s="116">
        <f t="shared" si="4"/>
        <v>46136</v>
      </c>
    </row>
    <row r="13" spans="1:10" ht="13.8" customHeight="1" x14ac:dyDescent="0.25">
      <c r="A13" s="3" t="s">
        <v>737</v>
      </c>
      <c r="B13" s="44" t="s">
        <v>47</v>
      </c>
      <c r="C13" s="97">
        <f t="shared" si="2"/>
        <v>46131</v>
      </c>
      <c r="D13" s="63" t="s">
        <v>6</v>
      </c>
      <c r="E13" s="66">
        <f t="shared" si="0"/>
        <v>46144</v>
      </c>
      <c r="F13" s="111">
        <f t="shared" si="3"/>
        <v>46150</v>
      </c>
      <c r="G13" s="111">
        <f t="shared" si="1"/>
        <v>46148</v>
      </c>
      <c r="H13" s="117"/>
      <c r="I13" s="113">
        <f t="shared" si="4"/>
        <v>46150</v>
      </c>
      <c r="J13" s="50"/>
    </row>
    <row r="14" spans="1:10" ht="13.8" customHeight="1" x14ac:dyDescent="0.25">
      <c r="A14" s="143" t="s">
        <v>738</v>
      </c>
      <c r="B14" s="43" t="s">
        <v>93</v>
      </c>
      <c r="C14" s="108">
        <f t="shared" si="2"/>
        <v>46145</v>
      </c>
      <c r="D14" s="62" t="s">
        <v>6</v>
      </c>
      <c r="E14" s="70">
        <f t="shared" si="0"/>
        <v>46158</v>
      </c>
      <c r="F14" s="114">
        <f t="shared" si="3"/>
        <v>46164</v>
      </c>
      <c r="G14" s="114">
        <f t="shared" si="1"/>
        <v>46162</v>
      </c>
      <c r="H14" s="119"/>
      <c r="I14" s="116">
        <f t="shared" si="4"/>
        <v>46164</v>
      </c>
      <c r="J14" s="50"/>
    </row>
    <row r="15" spans="1:10" ht="13.8" customHeight="1" x14ac:dyDescent="0.25">
      <c r="A15" s="3" t="s">
        <v>739</v>
      </c>
      <c r="B15" s="44" t="s">
        <v>93</v>
      </c>
      <c r="C15" s="97">
        <f t="shared" si="2"/>
        <v>46159</v>
      </c>
      <c r="D15" s="63" t="s">
        <v>6</v>
      </c>
      <c r="E15" s="66">
        <f t="shared" si="0"/>
        <v>46172</v>
      </c>
      <c r="F15" s="111">
        <f>6+E15</f>
        <v>46178</v>
      </c>
      <c r="G15" s="111">
        <f t="shared" si="1"/>
        <v>46176</v>
      </c>
      <c r="H15" s="120"/>
      <c r="I15" s="113">
        <f t="shared" si="4"/>
        <v>46178</v>
      </c>
      <c r="J15" s="50"/>
    </row>
    <row r="16" spans="1:10" ht="13.8" customHeight="1" x14ac:dyDescent="0.25">
      <c r="A16" s="143" t="s">
        <v>740</v>
      </c>
      <c r="B16" s="43" t="s">
        <v>98</v>
      </c>
      <c r="C16" s="108">
        <f t="shared" si="2"/>
        <v>46173</v>
      </c>
      <c r="D16" s="62" t="s">
        <v>6</v>
      </c>
      <c r="E16" s="70">
        <f t="shared" si="0"/>
        <v>46186</v>
      </c>
      <c r="F16" s="114">
        <f>5+E16</f>
        <v>46191</v>
      </c>
      <c r="G16" s="114">
        <f t="shared" si="1"/>
        <v>46190</v>
      </c>
      <c r="H16" s="118"/>
      <c r="I16" s="116">
        <f>5+G16</f>
        <v>46195</v>
      </c>
      <c r="J16" s="50"/>
    </row>
    <row r="17" spans="1:10" ht="13.8" customHeight="1" x14ac:dyDescent="0.25">
      <c r="A17" s="147" t="s">
        <v>741</v>
      </c>
      <c r="B17" s="148" t="s">
        <v>98</v>
      </c>
      <c r="C17" s="128">
        <f t="shared" si="2"/>
        <v>46187</v>
      </c>
      <c r="D17" s="129" t="s">
        <v>6</v>
      </c>
      <c r="E17" s="130">
        <f t="shared" si="0"/>
        <v>46200</v>
      </c>
      <c r="F17" s="131">
        <f>5+E17</f>
        <v>46205</v>
      </c>
      <c r="G17" s="131">
        <f>+E17+4</f>
        <v>46204</v>
      </c>
      <c r="H17" s="132"/>
      <c r="I17" s="133">
        <f>5+G17</f>
        <v>46209</v>
      </c>
    </row>
    <row r="18" spans="1:10" ht="13.8" customHeight="1" x14ac:dyDescent="0.25">
      <c r="A18" s="143" t="s">
        <v>742</v>
      </c>
      <c r="B18" s="43" t="s">
        <v>53</v>
      </c>
      <c r="C18" s="108">
        <f t="shared" si="2"/>
        <v>46201</v>
      </c>
      <c r="D18" s="62" t="s">
        <v>6</v>
      </c>
      <c r="E18" s="70">
        <f t="shared" si="0"/>
        <v>46214</v>
      </c>
      <c r="F18" s="114">
        <f>6+E18</f>
        <v>46220</v>
      </c>
      <c r="G18" s="114">
        <f t="shared" si="1"/>
        <v>46218</v>
      </c>
      <c r="H18" s="119"/>
      <c r="I18" s="116">
        <f t="shared" si="4"/>
        <v>46220</v>
      </c>
      <c r="J18" s="50"/>
    </row>
    <row r="19" spans="1:10" ht="13.8" customHeight="1" x14ac:dyDescent="0.25">
      <c r="A19" s="134" t="s">
        <v>743</v>
      </c>
      <c r="B19" s="44" t="s">
        <v>101</v>
      </c>
      <c r="C19" s="97">
        <f t="shared" si="2"/>
        <v>46215</v>
      </c>
      <c r="D19" s="63" t="s">
        <v>6</v>
      </c>
      <c r="E19" s="66">
        <f>+C19+13</f>
        <v>46228</v>
      </c>
      <c r="F19" s="111">
        <f t="shared" si="3"/>
        <v>46234</v>
      </c>
      <c r="G19" s="111">
        <f t="shared" si="1"/>
        <v>46232</v>
      </c>
      <c r="H19" s="117"/>
      <c r="I19" s="113">
        <f t="shared" si="4"/>
        <v>46234</v>
      </c>
    </row>
    <row r="20" spans="1:10" ht="13.8" customHeight="1" x14ac:dyDescent="0.25">
      <c r="A20" s="145" t="s">
        <v>744</v>
      </c>
      <c r="B20" s="43" t="s">
        <v>56</v>
      </c>
      <c r="C20" s="108">
        <f>14+C19</f>
        <v>46229</v>
      </c>
      <c r="D20" s="62" t="s">
        <v>6</v>
      </c>
      <c r="E20" s="70">
        <f t="shared" si="0"/>
        <v>46242</v>
      </c>
      <c r="F20" s="114">
        <f t="shared" si="3"/>
        <v>46248</v>
      </c>
      <c r="G20" s="114">
        <f t="shared" si="1"/>
        <v>46246</v>
      </c>
      <c r="H20" s="118"/>
      <c r="I20" s="116">
        <f t="shared" si="4"/>
        <v>46248</v>
      </c>
    </row>
    <row r="21" spans="1:10" ht="13.8" customHeight="1" x14ac:dyDescent="0.25">
      <c r="A21" s="134" t="s">
        <v>745</v>
      </c>
      <c r="B21" s="44" t="s">
        <v>58</v>
      </c>
      <c r="C21" s="97">
        <f t="shared" si="2"/>
        <v>46243</v>
      </c>
      <c r="D21" s="63" t="s">
        <v>6</v>
      </c>
      <c r="E21" s="66">
        <f t="shared" si="0"/>
        <v>46256</v>
      </c>
      <c r="F21" s="111">
        <f t="shared" si="3"/>
        <v>46262</v>
      </c>
      <c r="G21" s="111">
        <f t="shared" si="1"/>
        <v>46260</v>
      </c>
      <c r="H21" s="117"/>
      <c r="I21" s="113">
        <f t="shared" si="4"/>
        <v>46262</v>
      </c>
    </row>
    <row r="22" spans="1:10" ht="13.8" customHeight="1" x14ac:dyDescent="0.25">
      <c r="A22" s="146" t="s">
        <v>746</v>
      </c>
      <c r="B22" s="43" t="s">
        <v>60</v>
      </c>
      <c r="C22" s="108">
        <f t="shared" si="2"/>
        <v>46257</v>
      </c>
      <c r="D22" s="62" t="s">
        <v>6</v>
      </c>
      <c r="E22" s="70">
        <f t="shared" si="0"/>
        <v>46270</v>
      </c>
      <c r="F22" s="114">
        <f t="shared" si="3"/>
        <v>46276</v>
      </c>
      <c r="G22" s="114">
        <f t="shared" si="1"/>
        <v>46274</v>
      </c>
      <c r="H22" s="118"/>
      <c r="I22" s="116">
        <f t="shared" si="4"/>
        <v>46276</v>
      </c>
    </row>
    <row r="23" spans="1:10" ht="13.8" customHeight="1" x14ac:dyDescent="0.25">
      <c r="A23" s="134" t="s">
        <v>747</v>
      </c>
      <c r="B23" s="44" t="s">
        <v>106</v>
      </c>
      <c r="C23" s="97">
        <f t="shared" si="2"/>
        <v>46271</v>
      </c>
      <c r="D23" s="63" t="s">
        <v>6</v>
      </c>
      <c r="E23" s="66">
        <f t="shared" si="0"/>
        <v>46284</v>
      </c>
      <c r="F23" s="111">
        <f t="shared" si="3"/>
        <v>46290</v>
      </c>
      <c r="G23" s="111">
        <f t="shared" si="1"/>
        <v>46288</v>
      </c>
      <c r="H23" s="117"/>
      <c r="I23" s="113">
        <f t="shared" si="4"/>
        <v>46290</v>
      </c>
    </row>
    <row r="24" spans="1:10" ht="13.8" customHeight="1" x14ac:dyDescent="0.25">
      <c r="A24" s="145" t="s">
        <v>748</v>
      </c>
      <c r="B24" s="43" t="s">
        <v>63</v>
      </c>
      <c r="C24" s="108">
        <f t="shared" si="2"/>
        <v>46285</v>
      </c>
      <c r="D24" s="62" t="s">
        <v>6</v>
      </c>
      <c r="E24" s="70">
        <f t="shared" si="0"/>
        <v>46298</v>
      </c>
      <c r="F24" s="114">
        <f t="shared" si="3"/>
        <v>46304</v>
      </c>
      <c r="G24" s="114">
        <f t="shared" si="1"/>
        <v>46302</v>
      </c>
      <c r="H24" s="118"/>
      <c r="I24" s="116">
        <f t="shared" si="4"/>
        <v>46304</v>
      </c>
    </row>
    <row r="25" spans="1:10" ht="13.8" customHeight="1" x14ac:dyDescent="0.25">
      <c r="A25" s="134" t="s">
        <v>749</v>
      </c>
      <c r="B25" s="44" t="s">
        <v>109</v>
      </c>
      <c r="C25" s="97">
        <f t="shared" si="2"/>
        <v>46299</v>
      </c>
      <c r="D25" s="63" t="s">
        <v>6</v>
      </c>
      <c r="E25" s="66">
        <f t="shared" si="0"/>
        <v>46312</v>
      </c>
      <c r="F25" s="111">
        <f t="shared" si="3"/>
        <v>46318</v>
      </c>
      <c r="G25" s="111">
        <f t="shared" si="1"/>
        <v>46316</v>
      </c>
      <c r="H25" s="117"/>
      <c r="I25" s="113">
        <f t="shared" si="4"/>
        <v>46318</v>
      </c>
    </row>
    <row r="26" spans="1:10" ht="13.8" customHeight="1" x14ac:dyDescent="0.25">
      <c r="A26" s="145" t="s">
        <v>750</v>
      </c>
      <c r="B26" s="43" t="s">
        <v>109</v>
      </c>
      <c r="C26" s="108">
        <f t="shared" si="2"/>
        <v>46313</v>
      </c>
      <c r="D26" s="62" t="s">
        <v>6</v>
      </c>
      <c r="E26" s="70">
        <f t="shared" si="0"/>
        <v>46326</v>
      </c>
      <c r="F26" s="114">
        <f t="shared" si="3"/>
        <v>46332</v>
      </c>
      <c r="G26" s="114">
        <f t="shared" si="1"/>
        <v>46330</v>
      </c>
      <c r="H26" s="118"/>
      <c r="I26" s="116">
        <f t="shared" si="4"/>
        <v>46332</v>
      </c>
    </row>
    <row r="27" spans="1:10" ht="13.8" customHeight="1" x14ac:dyDescent="0.25">
      <c r="A27" s="134" t="s">
        <v>751</v>
      </c>
      <c r="B27" s="44" t="s">
        <v>113</v>
      </c>
      <c r="C27" s="97">
        <f t="shared" si="2"/>
        <v>46327</v>
      </c>
      <c r="D27" s="63" t="s">
        <v>6</v>
      </c>
      <c r="E27" s="66">
        <f t="shared" si="0"/>
        <v>46340</v>
      </c>
      <c r="F27" s="111">
        <f t="shared" si="3"/>
        <v>46346</v>
      </c>
      <c r="G27" s="111">
        <f t="shared" si="1"/>
        <v>46344</v>
      </c>
      <c r="H27" s="117"/>
      <c r="I27" s="113">
        <f t="shared" si="4"/>
        <v>46346</v>
      </c>
    </row>
    <row r="28" spans="1:10" ht="13.8" customHeight="1" x14ac:dyDescent="0.25">
      <c r="A28" s="145" t="s">
        <v>752</v>
      </c>
      <c r="B28" s="43" t="s">
        <v>113</v>
      </c>
      <c r="C28" s="108">
        <f t="shared" si="2"/>
        <v>46341</v>
      </c>
      <c r="D28" s="62" t="s">
        <v>6</v>
      </c>
      <c r="E28" s="70">
        <f t="shared" si="0"/>
        <v>46354</v>
      </c>
      <c r="F28" s="114">
        <f t="shared" si="3"/>
        <v>46360</v>
      </c>
      <c r="G28" s="114">
        <f t="shared" si="1"/>
        <v>46358</v>
      </c>
      <c r="H28" s="118"/>
      <c r="I28" s="116">
        <f t="shared" si="4"/>
        <v>46360</v>
      </c>
    </row>
    <row r="29" spans="1:10" ht="13.8" customHeight="1" x14ac:dyDescent="0.25">
      <c r="A29" s="134" t="s">
        <v>753</v>
      </c>
      <c r="B29" s="44" t="s">
        <v>70</v>
      </c>
      <c r="C29" s="97">
        <f t="shared" si="2"/>
        <v>46355</v>
      </c>
      <c r="D29" s="63" t="s">
        <v>6</v>
      </c>
      <c r="E29" s="66">
        <f t="shared" si="0"/>
        <v>46368</v>
      </c>
      <c r="F29" s="111">
        <f t="shared" si="3"/>
        <v>46374</v>
      </c>
      <c r="G29" s="111">
        <f t="shared" si="1"/>
        <v>46372</v>
      </c>
      <c r="H29" s="117"/>
      <c r="I29" s="113">
        <f t="shared" si="4"/>
        <v>46374</v>
      </c>
    </row>
    <row r="30" spans="1:10" ht="13.8" customHeight="1" x14ac:dyDescent="0.25">
      <c r="A30" s="145" t="s">
        <v>754</v>
      </c>
      <c r="B30" s="43" t="s">
        <v>116</v>
      </c>
      <c r="C30" s="108">
        <f t="shared" si="2"/>
        <v>46369</v>
      </c>
      <c r="D30" s="62" t="s">
        <v>6</v>
      </c>
      <c r="E30" s="70">
        <f t="shared" si="0"/>
        <v>46382</v>
      </c>
      <c r="F30" s="114">
        <f t="shared" si="3"/>
        <v>46388</v>
      </c>
      <c r="G30" s="114">
        <f t="shared" si="1"/>
        <v>46386</v>
      </c>
      <c r="H30" s="118"/>
      <c r="I30" s="116">
        <f t="shared" si="4"/>
        <v>46388</v>
      </c>
    </row>
    <row r="31" spans="1:10" ht="13.8" customHeight="1" x14ac:dyDescent="0.25">
      <c r="A31" s="134" t="s">
        <v>755</v>
      </c>
      <c r="B31" s="45" t="s">
        <v>35</v>
      </c>
      <c r="C31" s="97">
        <f t="shared" si="2"/>
        <v>46383</v>
      </c>
      <c r="D31" s="63" t="s">
        <v>6</v>
      </c>
      <c r="E31" s="66">
        <f t="shared" si="0"/>
        <v>46396</v>
      </c>
      <c r="F31" s="111">
        <f t="shared" si="3"/>
        <v>46402</v>
      </c>
      <c r="G31" s="111">
        <f t="shared" si="1"/>
        <v>46400</v>
      </c>
      <c r="H31" s="117"/>
      <c r="I31" s="113">
        <f t="shared" si="4"/>
        <v>46402</v>
      </c>
    </row>
    <row r="32" spans="1:10" ht="13.8" customHeight="1" x14ac:dyDescent="0.25">
      <c r="A32" s="145" t="s">
        <v>756</v>
      </c>
      <c r="B32" s="43" t="s">
        <v>252</v>
      </c>
      <c r="C32" s="108">
        <f t="shared" si="2"/>
        <v>46397</v>
      </c>
      <c r="D32" s="62" t="s">
        <v>6</v>
      </c>
      <c r="E32" s="70">
        <f t="shared" si="0"/>
        <v>46410</v>
      </c>
      <c r="F32" s="114">
        <f t="shared" si="3"/>
        <v>46416</v>
      </c>
      <c r="G32" s="114">
        <f t="shared" si="1"/>
        <v>46414</v>
      </c>
      <c r="H32" s="118"/>
      <c r="I32" s="116">
        <f t="shared" si="4"/>
        <v>46416</v>
      </c>
    </row>
    <row r="33" spans="1:9" ht="13.8" customHeight="1" x14ac:dyDescent="0.25">
      <c r="B33" s="33"/>
      <c r="C33" s="97"/>
      <c r="D33" s="63"/>
      <c r="E33" s="66"/>
      <c r="F33" s="47"/>
      <c r="G33" s="97"/>
      <c r="H33" s="1"/>
      <c r="I33" s="85"/>
    </row>
    <row r="34" spans="1:9" ht="13.8" customHeight="1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customHeight="1" x14ac:dyDescent="0.25">
      <c r="A35" s="6" t="s">
        <v>161</v>
      </c>
      <c r="B35" s="25"/>
      <c r="C35" s="98"/>
      <c r="D35" s="64"/>
      <c r="E35" s="85"/>
      <c r="F35" s="27"/>
      <c r="G35" s="97"/>
      <c r="H35" s="2"/>
      <c r="I35" s="85"/>
    </row>
    <row r="36" spans="1:9" ht="13.8" customHeight="1" x14ac:dyDescent="0.25">
      <c r="C36" s="102"/>
      <c r="D36"/>
      <c r="E36" s="125"/>
      <c r="F36"/>
      <c r="G36"/>
      <c r="I36"/>
    </row>
    <row r="37" spans="1:9" ht="13.8" customHeight="1" x14ac:dyDescent="0.25">
      <c r="A37" s="6" t="s">
        <v>163</v>
      </c>
      <c r="B37" s="25"/>
      <c r="C37" s="98"/>
      <c r="D37" s="64"/>
      <c r="E37" s="85"/>
      <c r="F37" s="27"/>
      <c r="G37" s="97"/>
      <c r="H37" s="2"/>
      <c r="I37" s="85"/>
    </row>
    <row r="38" spans="1:9" ht="13.8" customHeight="1" x14ac:dyDescent="0.25">
      <c r="A38" s="106" t="s">
        <v>160</v>
      </c>
      <c r="B38" s="24" t="s">
        <v>158</v>
      </c>
    </row>
    <row r="39" spans="1:9" ht="13.8" customHeight="1" x14ac:dyDescent="0.25">
      <c r="B39" s="45"/>
      <c r="C39" s="98"/>
      <c r="D39" s="63"/>
      <c r="E39" s="66"/>
      <c r="F39" s="27"/>
      <c r="G39" s="98"/>
      <c r="H39" s="24"/>
      <c r="I39" s="85"/>
    </row>
    <row r="40" spans="1:9" ht="13.8" customHeight="1" x14ac:dyDescent="0.25"/>
    <row r="41" spans="1:9" ht="13.8" customHeight="1" x14ac:dyDescent="0.25"/>
    <row r="42" spans="1:9" ht="13.8" customHeight="1" x14ac:dyDescent="0.25"/>
    <row r="43" spans="1:9" ht="13.8" customHeight="1" x14ac:dyDescent="0.25"/>
    <row r="44" spans="1:9" ht="13.8" customHeight="1" x14ac:dyDescent="0.25"/>
    <row r="45" spans="1:9" ht="13.8" customHeight="1" x14ac:dyDescent="0.25"/>
    <row r="46" spans="1:9" ht="13.8" customHeight="1" x14ac:dyDescent="0.25"/>
    <row r="47" spans="1:9" ht="13.8" customHeight="1" x14ac:dyDescent="0.25"/>
    <row r="48" spans="1:9" ht="13.8" customHeight="1" x14ac:dyDescent="0.25"/>
    <row r="49" ht="13.8" customHeight="1" x14ac:dyDescent="0.25"/>
    <row r="50" ht="13.8" customHeight="1" x14ac:dyDescent="0.25"/>
    <row r="51" ht="13.8" customHeight="1" x14ac:dyDescent="0.25"/>
    <row r="52" ht="13.8" customHeight="1" x14ac:dyDescent="0.25"/>
    <row r="53" ht="13.8" customHeight="1" x14ac:dyDescent="0.25"/>
    <row r="54" ht="13.8" customHeight="1" x14ac:dyDescent="0.25"/>
    <row r="55" ht="13.8" customHeight="1" x14ac:dyDescent="0.25"/>
    <row r="56" ht="13.8" customHeight="1" x14ac:dyDescent="0.25"/>
    <row r="57" ht="13.8" customHeight="1" x14ac:dyDescent="0.25"/>
    <row r="58" ht="13.8" customHeight="1" x14ac:dyDescent="0.25"/>
    <row r="59" ht="13.8" customHeight="1" x14ac:dyDescent="0.25"/>
    <row r="60" ht="13.8" customHeight="1" x14ac:dyDescent="0.25"/>
    <row r="61" ht="13.8" customHeight="1" x14ac:dyDescent="0.25"/>
    <row r="62" ht="13.8" customHeight="1" x14ac:dyDescent="0.25"/>
    <row r="63" ht="13.8" customHeight="1" x14ac:dyDescent="0.25"/>
    <row r="64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ht="13.8" customHeight="1" x14ac:dyDescent="0.25"/>
    <row r="114" ht="13.8" customHeight="1" x14ac:dyDescent="0.25"/>
    <row r="115" ht="13.8" customHeight="1" x14ac:dyDescent="0.25"/>
    <row r="116" ht="13.8" customHeight="1" x14ac:dyDescent="0.25"/>
    <row r="117" ht="13.8" customHeight="1" x14ac:dyDescent="0.25"/>
    <row r="118" ht="13.8" customHeight="1" x14ac:dyDescent="0.25"/>
    <row r="119" ht="13.8" customHeight="1" x14ac:dyDescent="0.25"/>
    <row r="120" ht="13.8" customHeight="1" x14ac:dyDescent="0.25"/>
    <row r="121" ht="13.8" customHeight="1" x14ac:dyDescent="0.25"/>
    <row r="122" ht="13.8" customHeight="1" x14ac:dyDescent="0.25"/>
    <row r="123" ht="13.8" customHeight="1" x14ac:dyDescent="0.25"/>
    <row r="124" ht="13.8" customHeight="1" x14ac:dyDescent="0.25"/>
    <row r="125" ht="13.8" customHeight="1" x14ac:dyDescent="0.25"/>
    <row r="126" ht="13.8" customHeight="1" x14ac:dyDescent="0.25"/>
    <row r="127" ht="13.8" customHeight="1" x14ac:dyDescent="0.25"/>
    <row r="128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ht="13.8" customHeight="1" x14ac:dyDescent="0.25"/>
    <row r="162" ht="13.8" customHeight="1" x14ac:dyDescent="0.25"/>
    <row r="163" ht="13.8" customHeight="1" x14ac:dyDescent="0.25"/>
    <row r="164" ht="13.8" customHeight="1" x14ac:dyDescent="0.25"/>
    <row r="165" ht="13.8" customHeight="1" x14ac:dyDescent="0.25"/>
    <row r="166" ht="13.8" customHeight="1" x14ac:dyDescent="0.25"/>
    <row r="167" ht="13.8" customHeight="1" x14ac:dyDescent="0.25"/>
    <row r="168" ht="13.8" customHeight="1" x14ac:dyDescent="0.25"/>
    <row r="169" ht="13.8" customHeight="1" x14ac:dyDescent="0.25"/>
    <row r="170" ht="13.8" customHeight="1" x14ac:dyDescent="0.25"/>
    <row r="171" ht="13.8" customHeight="1" x14ac:dyDescent="0.25"/>
    <row r="172" ht="13.8" customHeight="1" x14ac:dyDescent="0.25"/>
    <row r="173" ht="13.8" customHeight="1" x14ac:dyDescent="0.25"/>
    <row r="174" ht="13.8" customHeight="1" x14ac:dyDescent="0.25"/>
    <row r="175" ht="13.8" customHeight="1" x14ac:dyDescent="0.25"/>
    <row r="176" ht="13.8" customHeight="1" x14ac:dyDescent="0.25"/>
    <row r="177" ht="13.8" customHeight="1" x14ac:dyDescent="0.25"/>
  </sheetData>
  <mergeCells count="3">
    <mergeCell ref="B1:J1"/>
    <mergeCell ref="G3:I3"/>
    <mergeCell ref="A34:I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E1165-3D2D-4461-9F15-5ADFBA93F42B}">
  <dimension ref="A1:J177"/>
  <sheetViews>
    <sheetView tabSelected="1" topLeftCell="B1" workbookViewId="0">
      <selection activeCell="B1" sqref="B1:J1"/>
    </sheetView>
  </sheetViews>
  <sheetFormatPr defaultColWidth="9.109375" defaultRowHeight="13.2" x14ac:dyDescent="0.25"/>
  <cols>
    <col min="2" max="2" width="6.44140625" customWidth="1"/>
    <col min="3" max="3" width="10" style="99" customWidth="1"/>
    <col min="4" max="4" width="2.5546875" style="68" customWidth="1"/>
    <col min="5" max="5" width="9.44140625" style="86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B1" s="149" t="s">
        <v>701</v>
      </c>
      <c r="C1" s="149"/>
      <c r="D1" s="149"/>
      <c r="E1" s="149"/>
      <c r="F1" s="149"/>
      <c r="G1" s="149"/>
      <c r="H1" s="149"/>
      <c r="I1" s="149"/>
      <c r="J1" s="149"/>
    </row>
    <row r="2" spans="1:10" ht="9.75" customHeight="1" x14ac:dyDescent="0.3">
      <c r="B2" s="10"/>
      <c r="C2" s="91"/>
      <c r="D2" s="60"/>
      <c r="E2" s="83"/>
      <c r="F2" s="100"/>
      <c r="G2" s="91"/>
      <c r="H2" s="10"/>
      <c r="I2" s="83"/>
    </row>
    <row r="3" spans="1:10" ht="36.75" customHeight="1" thickBot="1" x14ac:dyDescent="0.35">
      <c r="B3" s="25"/>
      <c r="C3" s="98"/>
      <c r="D3" s="64"/>
      <c r="E3" s="85"/>
      <c r="F3" s="27"/>
      <c r="G3" s="150" t="s">
        <v>811</v>
      </c>
      <c r="H3" s="150"/>
      <c r="I3" s="150"/>
    </row>
    <row r="4" spans="1:10" ht="78.599999999999994" thickBot="1" x14ac:dyDescent="0.35">
      <c r="A4" s="28" t="s">
        <v>1</v>
      </c>
      <c r="B4" s="29" t="s">
        <v>2</v>
      </c>
      <c r="C4" s="107" t="s">
        <v>3</v>
      </c>
      <c r="D4" s="65"/>
      <c r="E4" s="90" t="s">
        <v>4</v>
      </c>
      <c r="F4" s="101" t="s">
        <v>152</v>
      </c>
      <c r="G4" s="92" t="s">
        <v>164</v>
      </c>
      <c r="H4" s="32" t="s">
        <v>162</v>
      </c>
      <c r="I4" s="84" t="s">
        <v>614</v>
      </c>
    </row>
    <row r="5" spans="1:10" ht="13.8" customHeight="1" x14ac:dyDescent="0.25">
      <c r="A5" s="3" t="s">
        <v>699</v>
      </c>
      <c r="B5" s="33" t="s">
        <v>35</v>
      </c>
      <c r="C5" s="97">
        <v>45655</v>
      </c>
      <c r="D5" s="63" t="s">
        <v>6</v>
      </c>
      <c r="E5" s="66">
        <f>+C5+13</f>
        <v>45668</v>
      </c>
      <c r="F5" s="111">
        <f>6+E5</f>
        <v>45674</v>
      </c>
      <c r="G5" s="111">
        <f>+E5+4</f>
        <v>45672</v>
      </c>
      <c r="H5" s="112"/>
      <c r="I5" s="113">
        <f>+G5+2</f>
        <v>45674</v>
      </c>
      <c r="J5" s="50"/>
    </row>
    <row r="6" spans="1:10" ht="13.8" customHeight="1" x14ac:dyDescent="0.25">
      <c r="A6" s="143" t="s">
        <v>703</v>
      </c>
      <c r="B6" s="43" t="s">
        <v>252</v>
      </c>
      <c r="C6" s="108">
        <f>+E5+1</f>
        <v>45669</v>
      </c>
      <c r="D6" s="62" t="s">
        <v>6</v>
      </c>
      <c r="E6" s="70">
        <f t="shared" ref="E6:E32" si="0">+C6+13</f>
        <v>45682</v>
      </c>
      <c r="F6" s="114">
        <f>6+E6</f>
        <v>45688</v>
      </c>
      <c r="G6" s="114">
        <f t="shared" ref="G6:G32" si="1">+E6+4</f>
        <v>45686</v>
      </c>
      <c r="H6" s="115"/>
      <c r="I6" s="116">
        <f>2+G6</f>
        <v>45688</v>
      </c>
    </row>
    <row r="7" spans="1:10" ht="13.8" customHeight="1" x14ac:dyDescent="0.25">
      <c r="A7" s="3" t="s">
        <v>704</v>
      </c>
      <c r="B7" s="33" t="s">
        <v>38</v>
      </c>
      <c r="C7" s="97">
        <f t="shared" ref="C7:C32" si="2">14+C6</f>
        <v>45683</v>
      </c>
      <c r="D7" s="63" t="s">
        <v>6</v>
      </c>
      <c r="E7" s="66">
        <f t="shared" si="0"/>
        <v>45696</v>
      </c>
      <c r="F7" s="111">
        <f t="shared" ref="F7:F32" si="3">6+E7</f>
        <v>45702</v>
      </c>
      <c r="G7" s="111">
        <f t="shared" si="1"/>
        <v>45700</v>
      </c>
      <c r="H7" s="112"/>
      <c r="I7" s="113">
        <f t="shared" ref="I7:I32" si="4">2+G7</f>
        <v>45702</v>
      </c>
      <c r="J7" s="50"/>
    </row>
    <row r="8" spans="1:10" ht="13.8" customHeight="1" x14ac:dyDescent="0.25">
      <c r="A8" s="143" t="s">
        <v>705</v>
      </c>
      <c r="B8" s="43" t="s">
        <v>84</v>
      </c>
      <c r="C8" s="108">
        <f t="shared" si="2"/>
        <v>45697</v>
      </c>
      <c r="D8" s="62" t="s">
        <v>6</v>
      </c>
      <c r="E8" s="70">
        <f t="shared" si="0"/>
        <v>45710</v>
      </c>
      <c r="F8" s="114">
        <f t="shared" si="3"/>
        <v>45716</v>
      </c>
      <c r="G8" s="114">
        <f t="shared" si="1"/>
        <v>45714</v>
      </c>
      <c r="H8" s="115"/>
      <c r="I8" s="116">
        <f t="shared" si="4"/>
        <v>45716</v>
      </c>
    </row>
    <row r="9" spans="1:10" s="109" customFormat="1" ht="13.8" customHeight="1" x14ac:dyDescent="0.25">
      <c r="A9" s="3" t="s">
        <v>706</v>
      </c>
      <c r="B9" s="44" t="s">
        <v>41</v>
      </c>
      <c r="C9" s="97">
        <f t="shared" si="2"/>
        <v>45711</v>
      </c>
      <c r="D9" s="63" t="s">
        <v>6</v>
      </c>
      <c r="E9" s="66">
        <f t="shared" si="0"/>
        <v>45724</v>
      </c>
      <c r="F9" s="111">
        <f t="shared" si="3"/>
        <v>45730</v>
      </c>
      <c r="G9" s="111">
        <f t="shared" si="1"/>
        <v>45728</v>
      </c>
      <c r="H9" s="117"/>
      <c r="I9" s="113">
        <f t="shared" si="4"/>
        <v>45730</v>
      </c>
    </row>
    <row r="10" spans="1:10" ht="13.8" customHeight="1" x14ac:dyDescent="0.25">
      <c r="A10" s="143" t="s">
        <v>707</v>
      </c>
      <c r="B10" s="43" t="s">
        <v>87</v>
      </c>
      <c r="C10" s="108">
        <f t="shared" si="2"/>
        <v>45725</v>
      </c>
      <c r="D10" s="62" t="s">
        <v>6</v>
      </c>
      <c r="E10" s="70">
        <f t="shared" si="0"/>
        <v>45738</v>
      </c>
      <c r="F10" s="114">
        <f t="shared" si="3"/>
        <v>45744</v>
      </c>
      <c r="G10" s="114">
        <f t="shared" si="1"/>
        <v>45742</v>
      </c>
      <c r="H10" s="118"/>
      <c r="I10" s="116">
        <f t="shared" si="4"/>
        <v>45744</v>
      </c>
      <c r="J10" s="50"/>
    </row>
    <row r="11" spans="1:10" ht="13.8" customHeight="1" x14ac:dyDescent="0.25">
      <c r="A11" s="3" t="s">
        <v>708</v>
      </c>
      <c r="B11" s="44" t="s">
        <v>44</v>
      </c>
      <c r="C11" s="97">
        <f t="shared" si="2"/>
        <v>45739</v>
      </c>
      <c r="D11" s="63" t="s">
        <v>6</v>
      </c>
      <c r="E11" s="66">
        <f t="shared" si="0"/>
        <v>45752</v>
      </c>
      <c r="F11" s="111">
        <f t="shared" si="3"/>
        <v>45758</v>
      </c>
      <c r="G11" s="111">
        <f t="shared" si="1"/>
        <v>45756</v>
      </c>
      <c r="H11" s="117"/>
      <c r="I11" s="113">
        <f t="shared" si="4"/>
        <v>45758</v>
      </c>
    </row>
    <row r="12" spans="1:10" ht="13.8" customHeight="1" x14ac:dyDescent="0.25">
      <c r="A12" s="143" t="s">
        <v>709</v>
      </c>
      <c r="B12" s="43" t="s">
        <v>90</v>
      </c>
      <c r="C12" s="108">
        <f t="shared" si="2"/>
        <v>45753</v>
      </c>
      <c r="D12" s="62" t="s">
        <v>6</v>
      </c>
      <c r="E12" s="70">
        <f t="shared" si="0"/>
        <v>45766</v>
      </c>
      <c r="F12" s="114">
        <f t="shared" si="3"/>
        <v>45772</v>
      </c>
      <c r="G12" s="114">
        <f t="shared" si="1"/>
        <v>45770</v>
      </c>
      <c r="H12" s="118" t="s">
        <v>122</v>
      </c>
      <c r="I12" s="116">
        <f t="shared" si="4"/>
        <v>45772</v>
      </c>
    </row>
    <row r="13" spans="1:10" ht="13.8" customHeight="1" x14ac:dyDescent="0.25">
      <c r="A13" s="3" t="s">
        <v>710</v>
      </c>
      <c r="B13" s="44" t="s">
        <v>47</v>
      </c>
      <c r="C13" s="97">
        <f t="shared" si="2"/>
        <v>45767</v>
      </c>
      <c r="D13" s="63" t="s">
        <v>6</v>
      </c>
      <c r="E13" s="66">
        <f t="shared" si="0"/>
        <v>45780</v>
      </c>
      <c r="F13" s="111">
        <f t="shared" si="3"/>
        <v>45786</v>
      </c>
      <c r="G13" s="111">
        <f t="shared" si="1"/>
        <v>45784</v>
      </c>
      <c r="H13" s="117"/>
      <c r="I13" s="113">
        <f t="shared" si="4"/>
        <v>45786</v>
      </c>
      <c r="J13" s="50"/>
    </row>
    <row r="14" spans="1:10" ht="13.8" customHeight="1" x14ac:dyDescent="0.25">
      <c r="A14" s="143" t="s">
        <v>711</v>
      </c>
      <c r="B14" s="43" t="s">
        <v>93</v>
      </c>
      <c r="C14" s="108">
        <f t="shared" si="2"/>
        <v>45781</v>
      </c>
      <c r="D14" s="62" t="s">
        <v>6</v>
      </c>
      <c r="E14" s="70">
        <f t="shared" si="0"/>
        <v>45794</v>
      </c>
      <c r="F14" s="114">
        <f t="shared" si="3"/>
        <v>45800</v>
      </c>
      <c r="G14" s="114">
        <f t="shared" si="1"/>
        <v>45798</v>
      </c>
      <c r="H14" s="119"/>
      <c r="I14" s="116">
        <f t="shared" si="4"/>
        <v>45800</v>
      </c>
      <c r="J14" s="50"/>
    </row>
    <row r="15" spans="1:10" ht="13.8" customHeight="1" x14ac:dyDescent="0.25">
      <c r="A15" s="3" t="s">
        <v>712</v>
      </c>
      <c r="B15" s="44" t="s">
        <v>93</v>
      </c>
      <c r="C15" s="97">
        <f t="shared" si="2"/>
        <v>45795</v>
      </c>
      <c r="D15" s="63" t="s">
        <v>6</v>
      </c>
      <c r="E15" s="66">
        <f t="shared" si="0"/>
        <v>45808</v>
      </c>
      <c r="F15" s="111">
        <f>6+E15</f>
        <v>45814</v>
      </c>
      <c r="G15" s="111">
        <f t="shared" si="1"/>
        <v>45812</v>
      </c>
      <c r="H15" s="120"/>
      <c r="I15" s="113">
        <f t="shared" si="4"/>
        <v>45814</v>
      </c>
      <c r="J15" s="50"/>
    </row>
    <row r="16" spans="1:10" ht="13.8" customHeight="1" x14ac:dyDescent="0.25">
      <c r="A16" s="143" t="s">
        <v>713</v>
      </c>
      <c r="B16" s="43" t="s">
        <v>98</v>
      </c>
      <c r="C16" s="108">
        <f t="shared" si="2"/>
        <v>45809</v>
      </c>
      <c r="D16" s="62" t="s">
        <v>6</v>
      </c>
      <c r="E16" s="70">
        <f t="shared" si="0"/>
        <v>45822</v>
      </c>
      <c r="F16" s="114">
        <f>6+E16</f>
        <v>45828</v>
      </c>
      <c r="G16" s="114">
        <f t="shared" si="1"/>
        <v>45826</v>
      </c>
      <c r="H16" s="118"/>
      <c r="I16" s="116">
        <f>5+G16</f>
        <v>45831</v>
      </c>
      <c r="J16" s="50"/>
    </row>
    <row r="17" spans="1:10" ht="13.8" customHeight="1" x14ac:dyDescent="0.25">
      <c r="A17" s="147" t="s">
        <v>714</v>
      </c>
      <c r="B17" s="148" t="s">
        <v>98</v>
      </c>
      <c r="C17" s="128">
        <f t="shared" si="2"/>
        <v>45823</v>
      </c>
      <c r="D17" s="129" t="s">
        <v>6</v>
      </c>
      <c r="E17" s="130">
        <f t="shared" si="0"/>
        <v>45836</v>
      </c>
      <c r="F17" s="131">
        <f>5+E17</f>
        <v>45841</v>
      </c>
      <c r="G17" s="131">
        <f>+E17+4</f>
        <v>45840</v>
      </c>
      <c r="H17" s="132"/>
      <c r="I17" s="133">
        <f>5+G17</f>
        <v>45845</v>
      </c>
    </row>
    <row r="18" spans="1:10" ht="13.8" customHeight="1" x14ac:dyDescent="0.25">
      <c r="A18" s="143" t="s">
        <v>715</v>
      </c>
      <c r="B18" s="43" t="s">
        <v>53</v>
      </c>
      <c r="C18" s="108">
        <f t="shared" si="2"/>
        <v>45837</v>
      </c>
      <c r="D18" s="62" t="s">
        <v>6</v>
      </c>
      <c r="E18" s="70">
        <f t="shared" si="0"/>
        <v>45850</v>
      </c>
      <c r="F18" s="114">
        <f>6+E18</f>
        <v>45856</v>
      </c>
      <c r="G18" s="114">
        <f t="shared" si="1"/>
        <v>45854</v>
      </c>
      <c r="H18" s="119"/>
      <c r="I18" s="116">
        <f t="shared" si="4"/>
        <v>45856</v>
      </c>
      <c r="J18" s="50"/>
    </row>
    <row r="19" spans="1:10" ht="13.8" customHeight="1" x14ac:dyDescent="0.25">
      <c r="A19" s="134" t="s">
        <v>716</v>
      </c>
      <c r="B19" s="44" t="s">
        <v>101</v>
      </c>
      <c r="C19" s="97">
        <f t="shared" si="2"/>
        <v>45851</v>
      </c>
      <c r="D19" s="63" t="s">
        <v>6</v>
      </c>
      <c r="E19" s="66">
        <f>+C19+13</f>
        <v>45864</v>
      </c>
      <c r="F19" s="111">
        <f t="shared" si="3"/>
        <v>45870</v>
      </c>
      <c r="G19" s="111">
        <f t="shared" si="1"/>
        <v>45868</v>
      </c>
      <c r="H19" s="117"/>
      <c r="I19" s="113">
        <f t="shared" si="4"/>
        <v>45870</v>
      </c>
    </row>
    <row r="20" spans="1:10" ht="13.8" customHeight="1" x14ac:dyDescent="0.25">
      <c r="A20" s="145" t="s">
        <v>717</v>
      </c>
      <c r="B20" s="43" t="s">
        <v>56</v>
      </c>
      <c r="C20" s="108">
        <f>14+C19</f>
        <v>45865</v>
      </c>
      <c r="D20" s="62" t="s">
        <v>6</v>
      </c>
      <c r="E20" s="70">
        <f t="shared" si="0"/>
        <v>45878</v>
      </c>
      <c r="F20" s="114">
        <f t="shared" si="3"/>
        <v>45884</v>
      </c>
      <c r="G20" s="114">
        <f t="shared" si="1"/>
        <v>45882</v>
      </c>
      <c r="H20" s="118"/>
      <c r="I20" s="116">
        <f t="shared" si="4"/>
        <v>45884</v>
      </c>
    </row>
    <row r="21" spans="1:10" ht="13.8" customHeight="1" x14ac:dyDescent="0.25">
      <c r="A21" s="134" t="s">
        <v>718</v>
      </c>
      <c r="B21" s="44" t="s">
        <v>58</v>
      </c>
      <c r="C21" s="97">
        <f t="shared" si="2"/>
        <v>45879</v>
      </c>
      <c r="D21" s="63" t="s">
        <v>6</v>
      </c>
      <c r="E21" s="66">
        <f t="shared" si="0"/>
        <v>45892</v>
      </c>
      <c r="F21" s="111">
        <f t="shared" si="3"/>
        <v>45898</v>
      </c>
      <c r="G21" s="111">
        <f t="shared" si="1"/>
        <v>45896</v>
      </c>
      <c r="H21" s="117"/>
      <c r="I21" s="113">
        <f t="shared" si="4"/>
        <v>45898</v>
      </c>
    </row>
    <row r="22" spans="1:10" ht="13.8" customHeight="1" x14ac:dyDescent="0.25">
      <c r="A22" s="146" t="s">
        <v>719</v>
      </c>
      <c r="B22" s="43" t="s">
        <v>60</v>
      </c>
      <c r="C22" s="108">
        <f t="shared" si="2"/>
        <v>45893</v>
      </c>
      <c r="D22" s="62" t="s">
        <v>6</v>
      </c>
      <c r="E22" s="70">
        <f t="shared" si="0"/>
        <v>45906</v>
      </c>
      <c r="F22" s="114">
        <f t="shared" si="3"/>
        <v>45912</v>
      </c>
      <c r="G22" s="114">
        <f t="shared" si="1"/>
        <v>45910</v>
      </c>
      <c r="H22" s="118"/>
      <c r="I22" s="116">
        <f t="shared" si="4"/>
        <v>45912</v>
      </c>
    </row>
    <row r="23" spans="1:10" ht="13.8" customHeight="1" x14ac:dyDescent="0.25">
      <c r="A23" s="134" t="s">
        <v>720</v>
      </c>
      <c r="B23" s="44" t="s">
        <v>106</v>
      </c>
      <c r="C23" s="97">
        <f t="shared" si="2"/>
        <v>45907</v>
      </c>
      <c r="D23" s="63" t="s">
        <v>6</v>
      </c>
      <c r="E23" s="66">
        <f t="shared" si="0"/>
        <v>45920</v>
      </c>
      <c r="F23" s="111">
        <f t="shared" si="3"/>
        <v>45926</v>
      </c>
      <c r="G23" s="111">
        <f t="shared" si="1"/>
        <v>45924</v>
      </c>
      <c r="H23" s="117"/>
      <c r="I23" s="113">
        <f t="shared" si="4"/>
        <v>45926</v>
      </c>
    </row>
    <row r="24" spans="1:10" ht="13.8" customHeight="1" x14ac:dyDescent="0.25">
      <c r="A24" s="145" t="s">
        <v>721</v>
      </c>
      <c r="B24" s="43" t="s">
        <v>63</v>
      </c>
      <c r="C24" s="108">
        <f t="shared" si="2"/>
        <v>45921</v>
      </c>
      <c r="D24" s="62" t="s">
        <v>6</v>
      </c>
      <c r="E24" s="70">
        <f t="shared" si="0"/>
        <v>45934</v>
      </c>
      <c r="F24" s="114">
        <f t="shared" si="3"/>
        <v>45940</v>
      </c>
      <c r="G24" s="114">
        <f t="shared" si="1"/>
        <v>45938</v>
      </c>
      <c r="H24" s="118"/>
      <c r="I24" s="116">
        <f t="shared" si="4"/>
        <v>45940</v>
      </c>
    </row>
    <row r="25" spans="1:10" ht="13.8" customHeight="1" x14ac:dyDescent="0.25">
      <c r="A25" s="134" t="s">
        <v>722</v>
      </c>
      <c r="B25" s="44" t="s">
        <v>109</v>
      </c>
      <c r="C25" s="97">
        <f t="shared" si="2"/>
        <v>45935</v>
      </c>
      <c r="D25" s="63" t="s">
        <v>6</v>
      </c>
      <c r="E25" s="66">
        <f t="shared" si="0"/>
        <v>45948</v>
      </c>
      <c r="F25" s="111">
        <f t="shared" si="3"/>
        <v>45954</v>
      </c>
      <c r="G25" s="111">
        <f t="shared" si="1"/>
        <v>45952</v>
      </c>
      <c r="H25" s="117"/>
      <c r="I25" s="113">
        <f t="shared" si="4"/>
        <v>45954</v>
      </c>
    </row>
    <row r="26" spans="1:10" ht="13.8" customHeight="1" x14ac:dyDescent="0.25">
      <c r="A26" s="145" t="s">
        <v>723</v>
      </c>
      <c r="B26" s="43" t="s">
        <v>66</v>
      </c>
      <c r="C26" s="108">
        <f t="shared" si="2"/>
        <v>45949</v>
      </c>
      <c r="D26" s="62" t="s">
        <v>6</v>
      </c>
      <c r="E26" s="70">
        <f t="shared" si="0"/>
        <v>45962</v>
      </c>
      <c r="F26" s="114">
        <f t="shared" si="3"/>
        <v>45968</v>
      </c>
      <c r="G26" s="114">
        <f t="shared" si="1"/>
        <v>45966</v>
      </c>
      <c r="H26" s="118"/>
      <c r="I26" s="116">
        <f t="shared" si="4"/>
        <v>45968</v>
      </c>
    </row>
    <row r="27" spans="1:10" ht="13.8" customHeight="1" x14ac:dyDescent="0.25">
      <c r="A27" s="134" t="s">
        <v>724</v>
      </c>
      <c r="B27" s="44" t="s">
        <v>113</v>
      </c>
      <c r="C27" s="97">
        <f t="shared" si="2"/>
        <v>45963</v>
      </c>
      <c r="D27" s="63" t="s">
        <v>6</v>
      </c>
      <c r="E27" s="66">
        <f t="shared" si="0"/>
        <v>45976</v>
      </c>
      <c r="F27" s="111">
        <f t="shared" si="3"/>
        <v>45982</v>
      </c>
      <c r="G27" s="111">
        <f t="shared" si="1"/>
        <v>45980</v>
      </c>
      <c r="H27" s="117"/>
      <c r="I27" s="113">
        <f t="shared" si="4"/>
        <v>45982</v>
      </c>
    </row>
    <row r="28" spans="1:10" ht="13.8" customHeight="1" x14ac:dyDescent="0.25">
      <c r="A28" s="145" t="s">
        <v>725</v>
      </c>
      <c r="B28" s="43" t="s">
        <v>113</v>
      </c>
      <c r="C28" s="108">
        <f t="shared" si="2"/>
        <v>45977</v>
      </c>
      <c r="D28" s="62" t="s">
        <v>6</v>
      </c>
      <c r="E28" s="70">
        <f t="shared" si="0"/>
        <v>45990</v>
      </c>
      <c r="F28" s="114">
        <f t="shared" si="3"/>
        <v>45996</v>
      </c>
      <c r="G28" s="114">
        <f t="shared" si="1"/>
        <v>45994</v>
      </c>
      <c r="H28" s="118"/>
      <c r="I28" s="116">
        <f t="shared" si="4"/>
        <v>45996</v>
      </c>
    </row>
    <row r="29" spans="1:10" ht="13.8" customHeight="1" x14ac:dyDescent="0.25">
      <c r="A29" s="134" t="s">
        <v>726</v>
      </c>
      <c r="B29" s="44" t="s">
        <v>70</v>
      </c>
      <c r="C29" s="97">
        <f t="shared" si="2"/>
        <v>45991</v>
      </c>
      <c r="D29" s="63" t="s">
        <v>6</v>
      </c>
      <c r="E29" s="66">
        <f t="shared" si="0"/>
        <v>46004</v>
      </c>
      <c r="F29" s="111">
        <f t="shared" si="3"/>
        <v>46010</v>
      </c>
      <c r="G29" s="111">
        <f t="shared" si="1"/>
        <v>46008</v>
      </c>
      <c r="H29" s="117"/>
      <c r="I29" s="113">
        <f t="shared" si="4"/>
        <v>46010</v>
      </c>
    </row>
    <row r="30" spans="1:10" ht="13.8" customHeight="1" x14ac:dyDescent="0.25">
      <c r="A30" s="145" t="s">
        <v>727</v>
      </c>
      <c r="B30" s="43" t="s">
        <v>116</v>
      </c>
      <c r="C30" s="108">
        <f t="shared" si="2"/>
        <v>46005</v>
      </c>
      <c r="D30" s="62" t="s">
        <v>6</v>
      </c>
      <c r="E30" s="70">
        <f t="shared" si="0"/>
        <v>46018</v>
      </c>
      <c r="F30" s="114">
        <f t="shared" si="3"/>
        <v>46024</v>
      </c>
      <c r="G30" s="114">
        <f>+E30+6</f>
        <v>46024</v>
      </c>
      <c r="H30" s="118"/>
      <c r="I30" s="116">
        <f>4+G30</f>
        <v>46028</v>
      </c>
    </row>
    <row r="31" spans="1:10" ht="13.8" customHeight="1" x14ac:dyDescent="0.25">
      <c r="A31" s="134" t="s">
        <v>728</v>
      </c>
      <c r="B31" s="45" t="s">
        <v>35</v>
      </c>
      <c r="C31" s="97">
        <f t="shared" si="2"/>
        <v>46019</v>
      </c>
      <c r="D31" s="63" t="s">
        <v>6</v>
      </c>
      <c r="E31" s="66">
        <f t="shared" si="0"/>
        <v>46032</v>
      </c>
      <c r="F31" s="111">
        <f t="shared" si="3"/>
        <v>46038</v>
      </c>
      <c r="G31" s="111">
        <f t="shared" si="1"/>
        <v>46036</v>
      </c>
      <c r="H31" s="117"/>
      <c r="I31" s="113">
        <f t="shared" si="4"/>
        <v>46038</v>
      </c>
    </row>
    <row r="32" spans="1:10" ht="13.8" customHeight="1" x14ac:dyDescent="0.25">
      <c r="A32" s="145" t="s">
        <v>729</v>
      </c>
      <c r="B32" s="43" t="s">
        <v>252</v>
      </c>
      <c r="C32" s="108">
        <f t="shared" si="2"/>
        <v>46033</v>
      </c>
      <c r="D32" s="62" t="s">
        <v>6</v>
      </c>
      <c r="E32" s="70">
        <f t="shared" si="0"/>
        <v>46046</v>
      </c>
      <c r="F32" s="114">
        <f t="shared" si="3"/>
        <v>46052</v>
      </c>
      <c r="G32" s="114">
        <f t="shared" si="1"/>
        <v>46050</v>
      </c>
      <c r="H32" s="118"/>
      <c r="I32" s="116">
        <f t="shared" si="4"/>
        <v>46052</v>
      </c>
    </row>
    <row r="33" spans="1:9" ht="13.8" customHeight="1" x14ac:dyDescent="0.25">
      <c r="B33" s="33"/>
      <c r="C33" s="97"/>
      <c r="D33" s="63"/>
      <c r="E33" s="66"/>
      <c r="F33" s="47"/>
      <c r="G33" s="97"/>
      <c r="H33" s="1"/>
      <c r="I33" s="85"/>
    </row>
    <row r="34" spans="1:9" ht="13.8" customHeight="1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customHeight="1" x14ac:dyDescent="0.25">
      <c r="A35" s="6" t="s">
        <v>161</v>
      </c>
      <c r="B35" s="25"/>
      <c r="C35" s="98"/>
      <c r="D35" s="64"/>
      <c r="E35" s="85"/>
      <c r="F35" s="27"/>
      <c r="G35" s="97"/>
      <c r="H35" s="2"/>
      <c r="I35" s="85"/>
    </row>
    <row r="36" spans="1:9" ht="13.8" customHeight="1" x14ac:dyDescent="0.25">
      <c r="C36" s="102"/>
      <c r="D36"/>
      <c r="E36" s="125"/>
      <c r="F36"/>
      <c r="G36"/>
      <c r="I36"/>
    </row>
    <row r="37" spans="1:9" ht="13.8" customHeight="1" x14ac:dyDescent="0.25">
      <c r="A37" s="6" t="s">
        <v>163</v>
      </c>
      <c r="B37" s="25"/>
      <c r="C37" s="98"/>
      <c r="D37" s="64"/>
      <c r="E37" s="85"/>
      <c r="F37" s="27"/>
      <c r="G37" s="97"/>
      <c r="H37" s="2"/>
      <c r="I37" s="85"/>
    </row>
    <row r="38" spans="1:9" ht="13.8" customHeight="1" x14ac:dyDescent="0.25">
      <c r="A38" s="106" t="s">
        <v>160</v>
      </c>
      <c r="B38" s="24" t="s">
        <v>158</v>
      </c>
    </row>
    <row r="39" spans="1:9" ht="13.8" customHeight="1" x14ac:dyDescent="0.25">
      <c r="B39" s="45"/>
      <c r="C39" s="98"/>
      <c r="D39" s="63"/>
      <c r="E39" s="66"/>
      <c r="F39" s="27"/>
      <c r="G39" s="98"/>
      <c r="H39" s="24"/>
      <c r="I39" s="85"/>
    </row>
    <row r="40" spans="1:9" ht="13.8" customHeight="1" x14ac:dyDescent="0.25"/>
    <row r="41" spans="1:9" ht="13.8" customHeight="1" x14ac:dyDescent="0.25"/>
    <row r="42" spans="1:9" ht="13.8" customHeight="1" x14ac:dyDescent="0.25"/>
    <row r="43" spans="1:9" ht="13.8" customHeight="1" x14ac:dyDescent="0.25"/>
    <row r="44" spans="1:9" ht="13.8" customHeight="1" x14ac:dyDescent="0.25"/>
    <row r="45" spans="1:9" ht="13.8" customHeight="1" x14ac:dyDescent="0.25"/>
    <row r="46" spans="1:9" ht="13.8" customHeight="1" x14ac:dyDescent="0.25"/>
    <row r="47" spans="1:9" ht="13.8" customHeight="1" x14ac:dyDescent="0.25"/>
    <row r="48" spans="1:9" ht="13.8" customHeight="1" x14ac:dyDescent="0.25"/>
    <row r="49" ht="13.8" customHeight="1" x14ac:dyDescent="0.25"/>
    <row r="50" ht="13.8" customHeight="1" x14ac:dyDescent="0.25"/>
    <row r="51" ht="13.8" customHeight="1" x14ac:dyDescent="0.25"/>
    <row r="52" ht="13.8" customHeight="1" x14ac:dyDescent="0.25"/>
    <row r="53" ht="13.8" customHeight="1" x14ac:dyDescent="0.25"/>
    <row r="54" ht="13.8" customHeight="1" x14ac:dyDescent="0.25"/>
    <row r="55" ht="13.8" customHeight="1" x14ac:dyDescent="0.25"/>
    <row r="56" ht="13.8" customHeight="1" x14ac:dyDescent="0.25"/>
    <row r="57" ht="13.8" customHeight="1" x14ac:dyDescent="0.25"/>
    <row r="58" ht="13.8" customHeight="1" x14ac:dyDescent="0.25"/>
    <row r="59" ht="13.8" customHeight="1" x14ac:dyDescent="0.25"/>
    <row r="60" ht="13.8" customHeight="1" x14ac:dyDescent="0.25"/>
    <row r="61" ht="13.8" customHeight="1" x14ac:dyDescent="0.25"/>
    <row r="62" ht="13.8" customHeight="1" x14ac:dyDescent="0.25"/>
    <row r="63" ht="13.8" customHeight="1" x14ac:dyDescent="0.25"/>
    <row r="64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ht="13.8" customHeight="1" x14ac:dyDescent="0.25"/>
    <row r="114" ht="13.8" customHeight="1" x14ac:dyDescent="0.25"/>
    <row r="115" ht="13.8" customHeight="1" x14ac:dyDescent="0.25"/>
    <row r="116" ht="13.8" customHeight="1" x14ac:dyDescent="0.25"/>
    <row r="117" ht="13.8" customHeight="1" x14ac:dyDescent="0.25"/>
    <row r="118" ht="13.8" customHeight="1" x14ac:dyDescent="0.25"/>
    <row r="119" ht="13.8" customHeight="1" x14ac:dyDescent="0.25"/>
    <row r="120" ht="13.8" customHeight="1" x14ac:dyDescent="0.25"/>
    <row r="121" ht="13.8" customHeight="1" x14ac:dyDescent="0.25"/>
    <row r="122" ht="13.8" customHeight="1" x14ac:dyDescent="0.25"/>
    <row r="123" ht="13.8" customHeight="1" x14ac:dyDescent="0.25"/>
    <row r="124" ht="13.8" customHeight="1" x14ac:dyDescent="0.25"/>
    <row r="125" ht="13.8" customHeight="1" x14ac:dyDescent="0.25"/>
    <row r="126" ht="13.8" customHeight="1" x14ac:dyDescent="0.25"/>
    <row r="127" ht="13.8" customHeight="1" x14ac:dyDescent="0.25"/>
    <row r="128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ht="13.8" customHeight="1" x14ac:dyDescent="0.25"/>
    <row r="162" ht="13.8" customHeight="1" x14ac:dyDescent="0.25"/>
    <row r="163" ht="13.8" customHeight="1" x14ac:dyDescent="0.25"/>
    <row r="164" ht="13.8" customHeight="1" x14ac:dyDescent="0.25"/>
    <row r="165" ht="13.8" customHeight="1" x14ac:dyDescent="0.25"/>
    <row r="166" ht="13.8" customHeight="1" x14ac:dyDescent="0.25"/>
    <row r="167" ht="13.8" customHeight="1" x14ac:dyDescent="0.25"/>
    <row r="168" ht="13.8" customHeight="1" x14ac:dyDescent="0.25"/>
    <row r="169" ht="13.8" customHeight="1" x14ac:dyDescent="0.25"/>
    <row r="170" ht="13.8" customHeight="1" x14ac:dyDescent="0.25"/>
    <row r="171" ht="13.8" customHeight="1" x14ac:dyDescent="0.25"/>
    <row r="172" ht="13.8" customHeight="1" x14ac:dyDescent="0.25"/>
    <row r="173" ht="13.8" customHeight="1" x14ac:dyDescent="0.25"/>
    <row r="174" ht="13.8" customHeight="1" x14ac:dyDescent="0.25"/>
    <row r="175" ht="13.8" customHeight="1" x14ac:dyDescent="0.25"/>
    <row r="176" ht="13.8" customHeight="1" x14ac:dyDescent="0.25"/>
    <row r="177" ht="13.8" customHeight="1" x14ac:dyDescent="0.25"/>
  </sheetData>
  <mergeCells count="3">
    <mergeCell ref="B1:J1"/>
    <mergeCell ref="G3:I3"/>
    <mergeCell ref="A34:I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8C333-56E8-4E66-9BF0-C2B2A8A5B6AE}">
  <dimension ref="A1:J177"/>
  <sheetViews>
    <sheetView topLeftCell="A4" zoomScale="90" zoomScaleNormal="90" workbookViewId="0">
      <pane xSplit="1" ySplit="1" topLeftCell="B10" activePane="bottomRight" state="frozen"/>
      <selection activeCell="A4" sqref="A4"/>
      <selection pane="topRight" activeCell="B4" sqref="B4"/>
      <selection pane="bottomLeft" activeCell="A5" sqref="A5"/>
      <selection pane="bottomRight" activeCell="I32" sqref="I32"/>
    </sheetView>
  </sheetViews>
  <sheetFormatPr defaultColWidth="9.109375" defaultRowHeight="13.2" x14ac:dyDescent="0.25"/>
  <cols>
    <col min="2" max="2" width="6.44140625" customWidth="1"/>
    <col min="3" max="3" width="10" style="99" customWidth="1"/>
    <col min="4" max="4" width="2.5546875" style="68" customWidth="1"/>
    <col min="5" max="5" width="9.44140625" style="86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B1" s="149" t="s">
        <v>672</v>
      </c>
      <c r="C1" s="149"/>
      <c r="D1" s="149"/>
      <c r="E1" s="149"/>
      <c r="F1" s="149"/>
      <c r="G1" s="149"/>
      <c r="H1" s="149"/>
      <c r="I1" s="149"/>
      <c r="J1" s="149"/>
    </row>
    <row r="2" spans="1:10" ht="9.75" customHeight="1" x14ac:dyDescent="0.3">
      <c r="B2" s="10"/>
      <c r="C2" s="91"/>
      <c r="D2" s="60"/>
      <c r="E2" s="83"/>
      <c r="F2" s="100"/>
      <c r="G2" s="91"/>
      <c r="H2" s="10"/>
      <c r="I2" s="83"/>
    </row>
    <row r="3" spans="1:10" ht="36.75" customHeight="1" thickBot="1" x14ac:dyDescent="0.35">
      <c r="B3" s="25"/>
      <c r="C3" s="98"/>
      <c r="D3" s="64"/>
      <c r="E3" s="85"/>
      <c r="F3" s="27"/>
      <c r="G3" s="150" t="s">
        <v>700</v>
      </c>
      <c r="H3" s="150"/>
      <c r="I3" s="150"/>
    </row>
    <row r="4" spans="1:10" ht="78.599999999999994" thickBot="1" x14ac:dyDescent="0.35">
      <c r="A4" s="28" t="s">
        <v>1</v>
      </c>
      <c r="B4" s="29" t="s">
        <v>2</v>
      </c>
      <c r="C4" s="107" t="s">
        <v>3</v>
      </c>
      <c r="D4" s="65"/>
      <c r="E4" s="90" t="s">
        <v>4</v>
      </c>
      <c r="F4" s="101" t="s">
        <v>152</v>
      </c>
      <c r="G4" s="92" t="s">
        <v>164</v>
      </c>
      <c r="H4" s="32" t="s">
        <v>162</v>
      </c>
      <c r="I4" s="84" t="s">
        <v>614</v>
      </c>
    </row>
    <row r="5" spans="1:10" ht="13.8" customHeight="1" x14ac:dyDescent="0.25">
      <c r="A5" s="3" t="s">
        <v>670</v>
      </c>
      <c r="B5" s="33" t="s">
        <v>116</v>
      </c>
      <c r="C5" s="97">
        <v>45277</v>
      </c>
      <c r="D5" s="63" t="s">
        <v>6</v>
      </c>
      <c r="E5" s="66">
        <f>+C5+13</f>
        <v>45290</v>
      </c>
      <c r="F5" s="111">
        <f>6+E5</f>
        <v>45296</v>
      </c>
      <c r="G5" s="111">
        <f>+E5+4</f>
        <v>45294</v>
      </c>
      <c r="H5" s="112"/>
      <c r="I5" s="113">
        <f>+G5+2</f>
        <v>45296</v>
      </c>
      <c r="J5" s="50"/>
    </row>
    <row r="6" spans="1:10" ht="13.8" customHeight="1" x14ac:dyDescent="0.25">
      <c r="A6" s="143" t="s">
        <v>673</v>
      </c>
      <c r="B6" s="43" t="s">
        <v>35</v>
      </c>
      <c r="C6" s="108">
        <f>+E5+1</f>
        <v>45291</v>
      </c>
      <c r="D6" s="62" t="s">
        <v>6</v>
      </c>
      <c r="E6" s="70">
        <f t="shared" ref="E6:E32" si="0">+C6+13</f>
        <v>45304</v>
      </c>
      <c r="F6" s="114">
        <f>6+E6</f>
        <v>45310</v>
      </c>
      <c r="G6" s="114">
        <f t="shared" ref="G6:G32" si="1">+E6+4</f>
        <v>45308</v>
      </c>
      <c r="H6" s="115"/>
      <c r="I6" s="116">
        <f>2+G6</f>
        <v>45310</v>
      </c>
    </row>
    <row r="7" spans="1:10" ht="13.8" customHeight="1" x14ac:dyDescent="0.25">
      <c r="A7" s="3" t="s">
        <v>674</v>
      </c>
      <c r="B7" s="33">
        <v>7</v>
      </c>
      <c r="C7" s="97">
        <f t="shared" ref="C7:C32" si="2">14+C6</f>
        <v>45305</v>
      </c>
      <c r="D7" s="63" t="s">
        <v>6</v>
      </c>
      <c r="E7" s="66">
        <f t="shared" si="0"/>
        <v>45318</v>
      </c>
      <c r="F7" s="111">
        <f t="shared" ref="F7:F32" si="3">6+E7</f>
        <v>45324</v>
      </c>
      <c r="G7" s="111">
        <f t="shared" si="1"/>
        <v>45322</v>
      </c>
      <c r="H7" s="112"/>
      <c r="I7" s="113">
        <f t="shared" ref="I7:I32" si="4">2+G7</f>
        <v>45324</v>
      </c>
      <c r="J7" s="50"/>
    </row>
    <row r="8" spans="1:10" ht="13.8" customHeight="1" x14ac:dyDescent="0.25">
      <c r="A8" s="143" t="s">
        <v>675</v>
      </c>
      <c r="B8" s="43" t="s">
        <v>38</v>
      </c>
      <c r="C8" s="108">
        <f t="shared" si="2"/>
        <v>45319</v>
      </c>
      <c r="D8" s="62" t="s">
        <v>6</v>
      </c>
      <c r="E8" s="70">
        <f t="shared" si="0"/>
        <v>45332</v>
      </c>
      <c r="F8" s="114">
        <f t="shared" si="3"/>
        <v>45338</v>
      </c>
      <c r="G8" s="114">
        <f t="shared" si="1"/>
        <v>45336</v>
      </c>
      <c r="H8" s="115"/>
      <c r="I8" s="116">
        <f t="shared" si="4"/>
        <v>45338</v>
      </c>
    </row>
    <row r="9" spans="1:10" s="109" customFormat="1" ht="13.8" customHeight="1" x14ac:dyDescent="0.25">
      <c r="A9" s="3" t="s">
        <v>676</v>
      </c>
      <c r="B9" s="44" t="s">
        <v>84</v>
      </c>
      <c r="C9" s="97">
        <f t="shared" si="2"/>
        <v>45333</v>
      </c>
      <c r="D9" s="63" t="s">
        <v>6</v>
      </c>
      <c r="E9" s="66">
        <f t="shared" si="0"/>
        <v>45346</v>
      </c>
      <c r="F9" s="111">
        <f t="shared" si="3"/>
        <v>45352</v>
      </c>
      <c r="G9" s="111">
        <f t="shared" si="1"/>
        <v>45350</v>
      </c>
      <c r="H9" s="117"/>
      <c r="I9" s="113">
        <f t="shared" si="4"/>
        <v>45352</v>
      </c>
    </row>
    <row r="10" spans="1:10" ht="13.8" customHeight="1" x14ac:dyDescent="0.25">
      <c r="A10" s="143" t="s">
        <v>677</v>
      </c>
      <c r="B10" s="43" t="s">
        <v>41</v>
      </c>
      <c r="C10" s="108">
        <f t="shared" si="2"/>
        <v>45347</v>
      </c>
      <c r="D10" s="62" t="s">
        <v>6</v>
      </c>
      <c r="E10" s="70">
        <f t="shared" si="0"/>
        <v>45360</v>
      </c>
      <c r="F10" s="114">
        <f t="shared" si="3"/>
        <v>45366</v>
      </c>
      <c r="G10" s="114">
        <f t="shared" si="1"/>
        <v>45364</v>
      </c>
      <c r="H10" s="118"/>
      <c r="I10" s="116">
        <f t="shared" si="4"/>
        <v>45366</v>
      </c>
      <c r="J10" s="50"/>
    </row>
    <row r="11" spans="1:10" ht="13.8" customHeight="1" x14ac:dyDescent="0.25">
      <c r="A11" s="3" t="s">
        <v>678</v>
      </c>
      <c r="B11" s="44" t="s">
        <v>87</v>
      </c>
      <c r="C11" s="97">
        <f t="shared" si="2"/>
        <v>45361</v>
      </c>
      <c r="D11" s="63" t="s">
        <v>6</v>
      </c>
      <c r="E11" s="66">
        <f t="shared" si="0"/>
        <v>45374</v>
      </c>
      <c r="F11" s="111">
        <f t="shared" si="3"/>
        <v>45380</v>
      </c>
      <c r="G11" s="111">
        <f t="shared" si="1"/>
        <v>45378</v>
      </c>
      <c r="H11" s="117"/>
      <c r="I11" s="113">
        <f t="shared" si="4"/>
        <v>45380</v>
      </c>
    </row>
    <row r="12" spans="1:10" ht="13.8" customHeight="1" x14ac:dyDescent="0.25">
      <c r="A12" s="143" t="s">
        <v>679</v>
      </c>
      <c r="B12" s="43" t="s">
        <v>44</v>
      </c>
      <c r="C12" s="108">
        <f t="shared" si="2"/>
        <v>45375</v>
      </c>
      <c r="D12" s="62" t="s">
        <v>6</v>
      </c>
      <c r="E12" s="70">
        <f t="shared" si="0"/>
        <v>45388</v>
      </c>
      <c r="F12" s="114">
        <f t="shared" si="3"/>
        <v>45394</v>
      </c>
      <c r="G12" s="114">
        <f t="shared" si="1"/>
        <v>45392</v>
      </c>
      <c r="H12" s="118" t="s">
        <v>122</v>
      </c>
      <c r="I12" s="116">
        <f t="shared" si="4"/>
        <v>45394</v>
      </c>
    </row>
    <row r="13" spans="1:10" ht="13.8" customHeight="1" x14ac:dyDescent="0.25">
      <c r="A13" s="3" t="s">
        <v>680</v>
      </c>
      <c r="B13" s="44" t="s">
        <v>90</v>
      </c>
      <c r="C13" s="97">
        <f t="shared" si="2"/>
        <v>45389</v>
      </c>
      <c r="D13" s="63" t="s">
        <v>6</v>
      </c>
      <c r="E13" s="66">
        <f t="shared" si="0"/>
        <v>45402</v>
      </c>
      <c r="F13" s="111">
        <f t="shared" si="3"/>
        <v>45408</v>
      </c>
      <c r="G13" s="111">
        <f t="shared" si="1"/>
        <v>45406</v>
      </c>
      <c r="H13" s="117"/>
      <c r="I13" s="113">
        <f t="shared" si="4"/>
        <v>45408</v>
      </c>
      <c r="J13" s="50"/>
    </row>
    <row r="14" spans="1:10" ht="13.8" customHeight="1" x14ac:dyDescent="0.25">
      <c r="A14" s="143" t="s">
        <v>681</v>
      </c>
      <c r="B14" s="43" t="s">
        <v>47</v>
      </c>
      <c r="C14" s="108">
        <f t="shared" si="2"/>
        <v>45403</v>
      </c>
      <c r="D14" s="62" t="s">
        <v>6</v>
      </c>
      <c r="E14" s="70">
        <f t="shared" si="0"/>
        <v>45416</v>
      </c>
      <c r="F14" s="114">
        <f t="shared" si="3"/>
        <v>45422</v>
      </c>
      <c r="G14" s="114">
        <f t="shared" si="1"/>
        <v>45420</v>
      </c>
      <c r="H14" s="119"/>
      <c r="I14" s="116">
        <f t="shared" si="4"/>
        <v>45422</v>
      </c>
      <c r="J14" s="50"/>
    </row>
    <row r="15" spans="1:10" ht="13.8" customHeight="1" x14ac:dyDescent="0.25">
      <c r="A15" s="3" t="s">
        <v>682</v>
      </c>
      <c r="B15" s="44" t="s">
        <v>93</v>
      </c>
      <c r="C15" s="97">
        <f t="shared" si="2"/>
        <v>45417</v>
      </c>
      <c r="D15" s="63" t="s">
        <v>6</v>
      </c>
      <c r="E15" s="66">
        <f t="shared" si="0"/>
        <v>45430</v>
      </c>
      <c r="F15" s="111">
        <f>6+E15</f>
        <v>45436</v>
      </c>
      <c r="G15" s="111">
        <f t="shared" si="1"/>
        <v>45434</v>
      </c>
      <c r="H15" s="120"/>
      <c r="I15" s="113">
        <f t="shared" si="4"/>
        <v>45436</v>
      </c>
      <c r="J15" s="50"/>
    </row>
    <row r="16" spans="1:10" ht="13.8" customHeight="1" x14ac:dyDescent="0.25">
      <c r="A16" s="143" t="s">
        <v>683</v>
      </c>
      <c r="B16" s="43" t="s">
        <v>96</v>
      </c>
      <c r="C16" s="108">
        <f t="shared" si="2"/>
        <v>45431</v>
      </c>
      <c r="D16" s="62" t="s">
        <v>6</v>
      </c>
      <c r="E16" s="70">
        <f t="shared" si="0"/>
        <v>45444</v>
      </c>
      <c r="F16" s="114">
        <f>6+E16</f>
        <v>45450</v>
      </c>
      <c r="G16" s="114">
        <f t="shared" si="1"/>
        <v>45448</v>
      </c>
      <c r="H16" s="118"/>
      <c r="I16" s="116">
        <f t="shared" si="4"/>
        <v>45450</v>
      </c>
      <c r="J16" s="50"/>
    </row>
    <row r="17" spans="1:10" ht="13.8" customHeight="1" x14ac:dyDescent="0.25">
      <c r="A17" s="3" t="s">
        <v>684</v>
      </c>
      <c r="B17" s="45" t="s">
        <v>98</v>
      </c>
      <c r="C17" s="97">
        <f t="shared" si="2"/>
        <v>45445</v>
      </c>
      <c r="D17" s="63" t="s">
        <v>6</v>
      </c>
      <c r="E17" s="66">
        <f t="shared" si="0"/>
        <v>45458</v>
      </c>
      <c r="F17" s="111">
        <f t="shared" si="3"/>
        <v>45464</v>
      </c>
      <c r="G17" s="111">
        <f>+E17+3</f>
        <v>45461</v>
      </c>
      <c r="H17" s="117"/>
      <c r="I17" s="113">
        <f>3+G17</f>
        <v>45464</v>
      </c>
    </row>
    <row r="18" spans="1:10" ht="13.8" customHeight="1" x14ac:dyDescent="0.25">
      <c r="A18" s="144" t="s">
        <v>685</v>
      </c>
      <c r="B18" s="136" t="s">
        <v>98</v>
      </c>
      <c r="C18" s="137">
        <f t="shared" si="2"/>
        <v>45459</v>
      </c>
      <c r="D18" s="138" t="s">
        <v>6</v>
      </c>
      <c r="E18" s="139">
        <f t="shared" si="0"/>
        <v>45472</v>
      </c>
      <c r="F18" s="140">
        <f>6+E18</f>
        <v>45478</v>
      </c>
      <c r="G18" s="140">
        <f t="shared" si="1"/>
        <v>45476</v>
      </c>
      <c r="H18" s="141"/>
      <c r="I18" s="142">
        <f>5+G18</f>
        <v>45481</v>
      </c>
      <c r="J18" s="50"/>
    </row>
    <row r="19" spans="1:10" ht="13.8" customHeight="1" x14ac:dyDescent="0.25">
      <c r="A19" s="134" t="s">
        <v>686</v>
      </c>
      <c r="B19" s="44" t="s">
        <v>53</v>
      </c>
      <c r="C19" s="97">
        <f t="shared" si="2"/>
        <v>45473</v>
      </c>
      <c r="D19" s="63" t="s">
        <v>6</v>
      </c>
      <c r="E19" s="66">
        <f>+C19+13</f>
        <v>45486</v>
      </c>
      <c r="F19" s="111">
        <f t="shared" si="3"/>
        <v>45492</v>
      </c>
      <c r="G19" s="111">
        <f t="shared" si="1"/>
        <v>45490</v>
      </c>
      <c r="H19" s="117"/>
      <c r="I19" s="113">
        <f t="shared" si="4"/>
        <v>45492</v>
      </c>
    </row>
    <row r="20" spans="1:10" ht="13.8" customHeight="1" x14ac:dyDescent="0.25">
      <c r="A20" s="145" t="s">
        <v>687</v>
      </c>
      <c r="B20" s="43" t="s">
        <v>101</v>
      </c>
      <c r="C20" s="108">
        <f>14+C19</f>
        <v>45487</v>
      </c>
      <c r="D20" s="62" t="s">
        <v>6</v>
      </c>
      <c r="E20" s="70">
        <f t="shared" si="0"/>
        <v>45500</v>
      </c>
      <c r="F20" s="114">
        <f t="shared" si="3"/>
        <v>45506</v>
      </c>
      <c r="G20" s="114">
        <f t="shared" si="1"/>
        <v>45504</v>
      </c>
      <c r="H20" s="118"/>
      <c r="I20" s="116">
        <f t="shared" si="4"/>
        <v>45506</v>
      </c>
    </row>
    <row r="21" spans="1:10" ht="13.8" customHeight="1" x14ac:dyDescent="0.25">
      <c r="A21" s="134" t="s">
        <v>688</v>
      </c>
      <c r="B21" s="44" t="s">
        <v>56</v>
      </c>
      <c r="C21" s="97">
        <f t="shared" si="2"/>
        <v>45501</v>
      </c>
      <c r="D21" s="63" t="s">
        <v>6</v>
      </c>
      <c r="E21" s="66">
        <f t="shared" si="0"/>
        <v>45514</v>
      </c>
      <c r="F21" s="111">
        <f t="shared" si="3"/>
        <v>45520</v>
      </c>
      <c r="G21" s="111">
        <f t="shared" si="1"/>
        <v>45518</v>
      </c>
      <c r="H21" s="117"/>
      <c r="I21" s="113">
        <f t="shared" si="4"/>
        <v>45520</v>
      </c>
    </row>
    <row r="22" spans="1:10" ht="13.8" customHeight="1" x14ac:dyDescent="0.25">
      <c r="A22" s="146" t="s">
        <v>689</v>
      </c>
      <c r="B22" s="43" t="s">
        <v>58</v>
      </c>
      <c r="C22" s="108">
        <f t="shared" si="2"/>
        <v>45515</v>
      </c>
      <c r="D22" s="62" t="s">
        <v>6</v>
      </c>
      <c r="E22" s="70">
        <f t="shared" si="0"/>
        <v>45528</v>
      </c>
      <c r="F22" s="114">
        <f t="shared" si="3"/>
        <v>45534</v>
      </c>
      <c r="G22" s="114">
        <f t="shared" si="1"/>
        <v>45532</v>
      </c>
      <c r="H22" s="118"/>
      <c r="I22" s="116">
        <f t="shared" si="4"/>
        <v>45534</v>
      </c>
    </row>
    <row r="23" spans="1:10" ht="13.8" customHeight="1" x14ac:dyDescent="0.25">
      <c r="A23" s="134" t="s">
        <v>690</v>
      </c>
      <c r="B23" s="44" t="s">
        <v>60</v>
      </c>
      <c r="C23" s="97">
        <f t="shared" si="2"/>
        <v>45529</v>
      </c>
      <c r="D23" s="63" t="s">
        <v>6</v>
      </c>
      <c r="E23" s="66">
        <f t="shared" si="0"/>
        <v>45542</v>
      </c>
      <c r="F23" s="111">
        <f t="shared" si="3"/>
        <v>45548</v>
      </c>
      <c r="G23" s="111">
        <f t="shared" si="1"/>
        <v>45546</v>
      </c>
      <c r="H23" s="117"/>
      <c r="I23" s="113">
        <f t="shared" si="4"/>
        <v>45548</v>
      </c>
    </row>
    <row r="24" spans="1:10" ht="13.8" customHeight="1" x14ac:dyDescent="0.25">
      <c r="A24" s="145" t="s">
        <v>691</v>
      </c>
      <c r="B24" s="43" t="s">
        <v>106</v>
      </c>
      <c r="C24" s="108">
        <f t="shared" si="2"/>
        <v>45543</v>
      </c>
      <c r="D24" s="62" t="s">
        <v>6</v>
      </c>
      <c r="E24" s="70">
        <f t="shared" si="0"/>
        <v>45556</v>
      </c>
      <c r="F24" s="114">
        <f t="shared" si="3"/>
        <v>45562</v>
      </c>
      <c r="G24" s="114">
        <f t="shared" si="1"/>
        <v>45560</v>
      </c>
      <c r="H24" s="118"/>
      <c r="I24" s="116">
        <f t="shared" si="4"/>
        <v>45562</v>
      </c>
    </row>
    <row r="25" spans="1:10" ht="13.8" customHeight="1" x14ac:dyDescent="0.25">
      <c r="A25" s="134" t="s">
        <v>692</v>
      </c>
      <c r="B25" s="44" t="s">
        <v>63</v>
      </c>
      <c r="C25" s="97">
        <f t="shared" si="2"/>
        <v>45557</v>
      </c>
      <c r="D25" s="63" t="s">
        <v>6</v>
      </c>
      <c r="E25" s="66">
        <f t="shared" si="0"/>
        <v>45570</v>
      </c>
      <c r="F25" s="111">
        <f t="shared" si="3"/>
        <v>45576</v>
      </c>
      <c r="G25" s="111">
        <f t="shared" si="1"/>
        <v>45574</v>
      </c>
      <c r="H25" s="117"/>
      <c r="I25" s="113">
        <f t="shared" si="4"/>
        <v>45576</v>
      </c>
    </row>
    <row r="26" spans="1:10" ht="13.8" customHeight="1" x14ac:dyDescent="0.25">
      <c r="A26" s="145" t="s">
        <v>693</v>
      </c>
      <c r="B26" s="43" t="s">
        <v>109</v>
      </c>
      <c r="C26" s="108">
        <f t="shared" si="2"/>
        <v>45571</v>
      </c>
      <c r="D26" s="62" t="s">
        <v>6</v>
      </c>
      <c r="E26" s="70">
        <f t="shared" si="0"/>
        <v>45584</v>
      </c>
      <c r="F26" s="114">
        <f t="shared" si="3"/>
        <v>45590</v>
      </c>
      <c r="G26" s="114">
        <f t="shared" si="1"/>
        <v>45588</v>
      </c>
      <c r="H26" s="118"/>
      <c r="I26" s="116">
        <f t="shared" si="4"/>
        <v>45590</v>
      </c>
    </row>
    <row r="27" spans="1:10" ht="13.8" customHeight="1" x14ac:dyDescent="0.25">
      <c r="A27" s="134" t="s">
        <v>694</v>
      </c>
      <c r="B27" s="44" t="s">
        <v>66</v>
      </c>
      <c r="C27" s="97">
        <f t="shared" si="2"/>
        <v>45585</v>
      </c>
      <c r="D27" s="63" t="s">
        <v>6</v>
      </c>
      <c r="E27" s="66">
        <f t="shared" si="0"/>
        <v>45598</v>
      </c>
      <c r="F27" s="111">
        <f t="shared" si="3"/>
        <v>45604</v>
      </c>
      <c r="G27" s="111">
        <f t="shared" si="1"/>
        <v>45602</v>
      </c>
      <c r="H27" s="117"/>
      <c r="I27" s="113">
        <f t="shared" si="4"/>
        <v>45604</v>
      </c>
    </row>
    <row r="28" spans="1:10" ht="13.8" customHeight="1" x14ac:dyDescent="0.25">
      <c r="A28" s="145" t="s">
        <v>695</v>
      </c>
      <c r="B28" s="43" t="s">
        <v>113</v>
      </c>
      <c r="C28" s="108">
        <f t="shared" si="2"/>
        <v>45599</v>
      </c>
      <c r="D28" s="62" t="s">
        <v>6</v>
      </c>
      <c r="E28" s="70">
        <f t="shared" si="0"/>
        <v>45612</v>
      </c>
      <c r="F28" s="114">
        <f t="shared" si="3"/>
        <v>45618</v>
      </c>
      <c r="G28" s="114">
        <f t="shared" si="1"/>
        <v>45616</v>
      </c>
      <c r="H28" s="118"/>
      <c r="I28" s="116">
        <f t="shared" si="4"/>
        <v>45618</v>
      </c>
    </row>
    <row r="29" spans="1:10" ht="13.8" customHeight="1" x14ac:dyDescent="0.25">
      <c r="A29" s="134" t="s">
        <v>696</v>
      </c>
      <c r="B29" s="44" t="s">
        <v>113</v>
      </c>
      <c r="C29" s="97">
        <f t="shared" si="2"/>
        <v>45613</v>
      </c>
      <c r="D29" s="63" t="s">
        <v>6</v>
      </c>
      <c r="E29" s="66">
        <f t="shared" si="0"/>
        <v>45626</v>
      </c>
      <c r="F29" s="111">
        <f t="shared" si="3"/>
        <v>45632</v>
      </c>
      <c r="G29" s="111">
        <f t="shared" si="1"/>
        <v>45630</v>
      </c>
      <c r="H29" s="117"/>
      <c r="I29" s="113">
        <f t="shared" si="4"/>
        <v>45632</v>
      </c>
    </row>
    <row r="30" spans="1:10" ht="13.8" customHeight="1" x14ac:dyDescent="0.25">
      <c r="A30" s="145" t="s">
        <v>697</v>
      </c>
      <c r="B30" s="43" t="s">
        <v>116</v>
      </c>
      <c r="C30" s="108">
        <f t="shared" si="2"/>
        <v>45627</v>
      </c>
      <c r="D30" s="62" t="s">
        <v>6</v>
      </c>
      <c r="E30" s="70">
        <f t="shared" si="0"/>
        <v>45640</v>
      </c>
      <c r="F30" s="114">
        <f t="shared" si="3"/>
        <v>45646</v>
      </c>
      <c r="G30" s="114">
        <f t="shared" si="1"/>
        <v>45644</v>
      </c>
      <c r="H30" s="118"/>
      <c r="I30" s="116">
        <f t="shared" si="4"/>
        <v>45646</v>
      </c>
    </row>
    <row r="31" spans="1:10" ht="13.8" customHeight="1" x14ac:dyDescent="0.25">
      <c r="A31" s="134" t="s">
        <v>698</v>
      </c>
      <c r="B31" s="25" t="s">
        <v>116</v>
      </c>
      <c r="C31" s="97">
        <f t="shared" si="2"/>
        <v>45641</v>
      </c>
      <c r="D31" s="63" t="s">
        <v>6</v>
      </c>
      <c r="E31" s="66">
        <f t="shared" si="0"/>
        <v>45654</v>
      </c>
      <c r="F31" s="111">
        <f t="shared" si="3"/>
        <v>45660</v>
      </c>
      <c r="G31" s="111">
        <f>+E31+5</f>
        <v>45659</v>
      </c>
      <c r="H31" s="117"/>
      <c r="I31" s="113">
        <f>4+G31</f>
        <v>45663</v>
      </c>
    </row>
    <row r="32" spans="1:10" ht="13.8" customHeight="1" x14ac:dyDescent="0.25">
      <c r="A32" s="145" t="s">
        <v>699</v>
      </c>
      <c r="B32" s="43" t="s">
        <v>35</v>
      </c>
      <c r="C32" s="108">
        <f t="shared" si="2"/>
        <v>45655</v>
      </c>
      <c r="D32" s="62" t="s">
        <v>6</v>
      </c>
      <c r="E32" s="70">
        <f t="shared" si="0"/>
        <v>45668</v>
      </c>
      <c r="F32" s="114">
        <f t="shared" si="3"/>
        <v>45674</v>
      </c>
      <c r="G32" s="114">
        <f t="shared" si="1"/>
        <v>45672</v>
      </c>
      <c r="H32" s="118"/>
      <c r="I32" s="116">
        <f t="shared" si="4"/>
        <v>45674</v>
      </c>
    </row>
    <row r="33" spans="1:9" ht="13.8" customHeight="1" x14ac:dyDescent="0.25">
      <c r="B33" s="33"/>
      <c r="C33" s="97"/>
      <c r="D33" s="63"/>
      <c r="E33" s="66"/>
      <c r="F33" s="47"/>
      <c r="G33" s="97"/>
      <c r="H33" s="1"/>
      <c r="I33" s="85"/>
    </row>
    <row r="34" spans="1:9" ht="13.8" customHeight="1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customHeight="1" x14ac:dyDescent="0.25">
      <c r="A35" s="6" t="s">
        <v>161</v>
      </c>
      <c r="B35" s="25"/>
      <c r="C35" s="98"/>
      <c r="D35" s="64"/>
      <c r="E35" s="85"/>
      <c r="F35" s="27"/>
      <c r="G35" s="97"/>
      <c r="H35" s="2"/>
      <c r="I35" s="85"/>
    </row>
    <row r="36" spans="1:9" ht="13.8" customHeight="1" x14ac:dyDescent="0.25">
      <c r="C36" s="102"/>
      <c r="D36"/>
      <c r="E36" s="125"/>
      <c r="F36"/>
      <c r="G36"/>
      <c r="I36"/>
    </row>
    <row r="37" spans="1:9" ht="13.8" customHeight="1" x14ac:dyDescent="0.25">
      <c r="A37" s="6" t="s">
        <v>163</v>
      </c>
      <c r="B37" s="25"/>
      <c r="C37" s="98"/>
      <c r="D37" s="64"/>
      <c r="E37" s="85"/>
      <c r="F37" s="27"/>
      <c r="G37" s="97"/>
      <c r="H37" s="2"/>
      <c r="I37" s="85"/>
    </row>
    <row r="38" spans="1:9" ht="13.8" customHeight="1" x14ac:dyDescent="0.25">
      <c r="A38" s="106" t="s">
        <v>160</v>
      </c>
      <c r="B38" s="24" t="s">
        <v>158</v>
      </c>
    </row>
    <row r="39" spans="1:9" ht="13.8" customHeight="1" x14ac:dyDescent="0.25">
      <c r="B39" s="45"/>
      <c r="C39" s="98"/>
      <c r="D39" s="63"/>
      <c r="E39" s="66"/>
      <c r="F39" s="27"/>
      <c r="G39" s="98"/>
      <c r="H39" s="24"/>
      <c r="I39" s="85"/>
    </row>
    <row r="40" spans="1:9" ht="13.8" customHeight="1" x14ac:dyDescent="0.25"/>
    <row r="41" spans="1:9" ht="13.8" customHeight="1" x14ac:dyDescent="0.25"/>
    <row r="42" spans="1:9" ht="13.8" customHeight="1" x14ac:dyDescent="0.25"/>
    <row r="43" spans="1:9" ht="13.8" customHeight="1" x14ac:dyDescent="0.25"/>
    <row r="44" spans="1:9" ht="13.8" customHeight="1" x14ac:dyDescent="0.25"/>
    <row r="45" spans="1:9" ht="13.8" customHeight="1" x14ac:dyDescent="0.25"/>
    <row r="46" spans="1:9" ht="13.8" customHeight="1" x14ac:dyDescent="0.25"/>
    <row r="47" spans="1:9" ht="13.8" customHeight="1" x14ac:dyDescent="0.25"/>
    <row r="48" spans="1:9" ht="13.8" customHeight="1" x14ac:dyDescent="0.25"/>
    <row r="49" ht="13.8" customHeight="1" x14ac:dyDescent="0.25"/>
    <row r="50" ht="13.8" customHeight="1" x14ac:dyDescent="0.25"/>
    <row r="51" ht="13.8" customHeight="1" x14ac:dyDescent="0.25"/>
    <row r="52" ht="13.8" customHeight="1" x14ac:dyDescent="0.25"/>
    <row r="53" ht="13.8" customHeight="1" x14ac:dyDescent="0.25"/>
    <row r="54" ht="13.8" customHeight="1" x14ac:dyDescent="0.25"/>
    <row r="55" ht="13.8" customHeight="1" x14ac:dyDescent="0.25"/>
    <row r="56" ht="13.8" customHeight="1" x14ac:dyDescent="0.25"/>
    <row r="57" ht="13.8" customHeight="1" x14ac:dyDescent="0.25"/>
    <row r="58" ht="13.8" customHeight="1" x14ac:dyDescent="0.25"/>
    <row r="59" ht="13.8" customHeight="1" x14ac:dyDescent="0.25"/>
    <row r="60" ht="13.8" customHeight="1" x14ac:dyDescent="0.25"/>
    <row r="61" ht="13.8" customHeight="1" x14ac:dyDescent="0.25"/>
    <row r="62" ht="13.8" customHeight="1" x14ac:dyDescent="0.25"/>
    <row r="63" ht="13.8" customHeight="1" x14ac:dyDescent="0.25"/>
    <row r="64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ht="13.8" customHeight="1" x14ac:dyDescent="0.25"/>
    <row r="114" ht="13.8" customHeight="1" x14ac:dyDescent="0.25"/>
    <row r="115" ht="13.8" customHeight="1" x14ac:dyDescent="0.25"/>
    <row r="116" ht="13.8" customHeight="1" x14ac:dyDescent="0.25"/>
    <row r="117" ht="13.8" customHeight="1" x14ac:dyDescent="0.25"/>
    <row r="118" ht="13.8" customHeight="1" x14ac:dyDescent="0.25"/>
    <row r="119" ht="13.8" customHeight="1" x14ac:dyDescent="0.25"/>
    <row r="120" ht="13.8" customHeight="1" x14ac:dyDescent="0.25"/>
    <row r="121" ht="13.8" customHeight="1" x14ac:dyDescent="0.25"/>
    <row r="122" ht="13.8" customHeight="1" x14ac:dyDescent="0.25"/>
    <row r="123" ht="13.8" customHeight="1" x14ac:dyDescent="0.25"/>
    <row r="124" ht="13.8" customHeight="1" x14ac:dyDescent="0.25"/>
    <row r="125" ht="13.8" customHeight="1" x14ac:dyDescent="0.25"/>
    <row r="126" ht="13.8" customHeight="1" x14ac:dyDescent="0.25"/>
    <row r="127" ht="13.8" customHeight="1" x14ac:dyDescent="0.25"/>
    <row r="128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ht="13.8" customHeight="1" x14ac:dyDescent="0.25"/>
    <row r="162" ht="13.8" customHeight="1" x14ac:dyDescent="0.25"/>
    <row r="163" ht="13.8" customHeight="1" x14ac:dyDescent="0.25"/>
    <row r="164" ht="13.8" customHeight="1" x14ac:dyDescent="0.25"/>
    <row r="165" ht="13.8" customHeight="1" x14ac:dyDescent="0.25"/>
    <row r="166" ht="13.8" customHeight="1" x14ac:dyDescent="0.25"/>
    <row r="167" ht="13.8" customHeight="1" x14ac:dyDescent="0.25"/>
    <row r="168" ht="13.8" customHeight="1" x14ac:dyDescent="0.25"/>
    <row r="169" ht="13.8" customHeight="1" x14ac:dyDescent="0.25"/>
    <row r="170" ht="13.8" customHeight="1" x14ac:dyDescent="0.25"/>
    <row r="171" ht="13.8" customHeight="1" x14ac:dyDescent="0.25"/>
    <row r="172" ht="13.8" customHeight="1" x14ac:dyDescent="0.25"/>
    <row r="173" ht="13.8" customHeight="1" x14ac:dyDescent="0.25"/>
    <row r="174" ht="13.8" customHeight="1" x14ac:dyDescent="0.25"/>
    <row r="175" ht="13.8" customHeight="1" x14ac:dyDescent="0.25"/>
    <row r="176" ht="13.8" customHeight="1" x14ac:dyDescent="0.25"/>
    <row r="177" ht="13.8" customHeight="1" x14ac:dyDescent="0.25"/>
  </sheetData>
  <mergeCells count="3">
    <mergeCell ref="B1:J1"/>
    <mergeCell ref="G3:I3"/>
    <mergeCell ref="A34:I34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3B7B0-4995-4EB2-AFED-911E5D3B04A9}">
  <dimension ref="A1:J177"/>
  <sheetViews>
    <sheetView zoomScale="120" zoomScaleNormal="120" workbookViewId="0">
      <selection activeCell="G4" sqref="G4"/>
    </sheetView>
  </sheetViews>
  <sheetFormatPr defaultColWidth="9.109375" defaultRowHeight="13.2" x14ac:dyDescent="0.25"/>
  <cols>
    <col min="2" max="2" width="6.44140625" customWidth="1"/>
    <col min="3" max="3" width="10" style="99" customWidth="1"/>
    <col min="4" max="4" width="2.5546875" style="68" customWidth="1"/>
    <col min="5" max="5" width="9.44140625" style="86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B1" s="149" t="s">
        <v>644</v>
      </c>
      <c r="C1" s="149"/>
      <c r="D1" s="149"/>
      <c r="E1" s="149"/>
      <c r="F1" s="149"/>
      <c r="G1" s="149"/>
      <c r="H1" s="149"/>
      <c r="I1" s="149"/>
      <c r="J1" s="149"/>
    </row>
    <row r="2" spans="1:10" ht="9.75" customHeight="1" x14ac:dyDescent="0.3">
      <c r="B2" s="10"/>
      <c r="C2" s="91"/>
      <c r="D2" s="60"/>
      <c r="E2" s="83"/>
      <c r="F2" s="100"/>
      <c r="G2" s="91"/>
      <c r="H2" s="10"/>
      <c r="I2" s="83"/>
    </row>
    <row r="3" spans="1:10" ht="36.75" customHeight="1" thickBot="1" x14ac:dyDescent="0.35">
      <c r="B3" s="25"/>
      <c r="C3" s="98"/>
      <c r="D3" s="64"/>
      <c r="E3" s="85"/>
      <c r="F3" s="27"/>
      <c r="G3" s="150" t="s">
        <v>700</v>
      </c>
      <c r="H3" s="150"/>
      <c r="I3" s="150"/>
    </row>
    <row r="4" spans="1:10" ht="78.599999999999994" thickBot="1" x14ac:dyDescent="0.35">
      <c r="A4" s="28" t="s">
        <v>1</v>
      </c>
      <c r="B4" s="29" t="s">
        <v>2</v>
      </c>
      <c r="C4" s="107" t="s">
        <v>3</v>
      </c>
      <c r="D4" s="65"/>
      <c r="E4" s="90" t="s">
        <v>4</v>
      </c>
      <c r="F4" s="101" t="s">
        <v>152</v>
      </c>
      <c r="G4" s="92" t="s">
        <v>164</v>
      </c>
      <c r="H4" s="32" t="s">
        <v>162</v>
      </c>
      <c r="I4" s="84" t="s">
        <v>614</v>
      </c>
    </row>
    <row r="5" spans="1:10" ht="13.8" customHeight="1" x14ac:dyDescent="0.25">
      <c r="A5" s="3" t="s">
        <v>641</v>
      </c>
      <c r="B5" s="33">
        <v>6</v>
      </c>
      <c r="C5" s="97">
        <v>44899</v>
      </c>
      <c r="D5" s="63" t="s">
        <v>6</v>
      </c>
      <c r="E5" s="66">
        <f>+C5+13</f>
        <v>44912</v>
      </c>
      <c r="F5" s="111">
        <f>6+E5</f>
        <v>44918</v>
      </c>
      <c r="G5" s="111">
        <f>+E5+4</f>
        <v>44916</v>
      </c>
      <c r="H5" s="112"/>
      <c r="I5" s="113">
        <f>+G5+5</f>
        <v>44921</v>
      </c>
      <c r="J5" s="50"/>
    </row>
    <row r="6" spans="1:10" ht="13.8" customHeight="1" x14ac:dyDescent="0.25">
      <c r="A6" s="143" t="s">
        <v>642</v>
      </c>
      <c r="B6" s="43" t="s">
        <v>116</v>
      </c>
      <c r="C6" s="108">
        <f>+E5+1</f>
        <v>44913</v>
      </c>
      <c r="D6" s="62" t="s">
        <v>6</v>
      </c>
      <c r="E6" s="70">
        <f t="shared" ref="E6:E32" si="0">+C6+13</f>
        <v>44926</v>
      </c>
      <c r="F6" s="114">
        <f>6+E6</f>
        <v>44932</v>
      </c>
      <c r="G6" s="114">
        <f t="shared" ref="G6:G32" si="1">+E6+4</f>
        <v>44930</v>
      </c>
      <c r="H6" s="115"/>
      <c r="I6" s="116">
        <f>2+G6</f>
        <v>44932</v>
      </c>
    </row>
    <row r="7" spans="1:10" ht="13.8" customHeight="1" x14ac:dyDescent="0.25">
      <c r="A7" s="3" t="s">
        <v>645</v>
      </c>
      <c r="B7" s="33">
        <v>7</v>
      </c>
      <c r="C7" s="97">
        <f t="shared" ref="C7:C32" si="2">14+C6</f>
        <v>44927</v>
      </c>
      <c r="D7" s="63" t="s">
        <v>6</v>
      </c>
      <c r="E7" s="66">
        <f t="shared" si="0"/>
        <v>44940</v>
      </c>
      <c r="F7" s="111">
        <f t="shared" ref="F7:F32" si="3">6+E7</f>
        <v>44946</v>
      </c>
      <c r="G7" s="111">
        <f t="shared" si="1"/>
        <v>44944</v>
      </c>
      <c r="H7" s="112"/>
      <c r="I7" s="113">
        <f t="shared" ref="I7:I32" si="4">2+G7</f>
        <v>44946</v>
      </c>
      <c r="J7" s="50"/>
    </row>
    <row r="8" spans="1:10" ht="13.8" customHeight="1" x14ac:dyDescent="0.25">
      <c r="A8" s="143" t="s">
        <v>646</v>
      </c>
      <c r="B8" s="43" t="s">
        <v>252</v>
      </c>
      <c r="C8" s="108">
        <f t="shared" si="2"/>
        <v>44941</v>
      </c>
      <c r="D8" s="62" t="s">
        <v>6</v>
      </c>
      <c r="E8" s="70">
        <f t="shared" si="0"/>
        <v>44954</v>
      </c>
      <c r="F8" s="114">
        <f t="shared" si="3"/>
        <v>44960</v>
      </c>
      <c r="G8" s="114">
        <f t="shared" si="1"/>
        <v>44958</v>
      </c>
      <c r="H8" s="115"/>
      <c r="I8" s="116">
        <f t="shared" si="4"/>
        <v>44960</v>
      </c>
    </row>
    <row r="9" spans="1:10" s="109" customFormat="1" ht="13.8" customHeight="1" x14ac:dyDescent="0.25">
      <c r="A9" s="3" t="s">
        <v>647</v>
      </c>
      <c r="B9" s="44" t="s">
        <v>38</v>
      </c>
      <c r="C9" s="97">
        <f t="shared" si="2"/>
        <v>44955</v>
      </c>
      <c r="D9" s="63" t="s">
        <v>6</v>
      </c>
      <c r="E9" s="66">
        <f t="shared" si="0"/>
        <v>44968</v>
      </c>
      <c r="F9" s="111">
        <f t="shared" si="3"/>
        <v>44974</v>
      </c>
      <c r="G9" s="111">
        <f t="shared" si="1"/>
        <v>44972</v>
      </c>
      <c r="H9" s="117"/>
      <c r="I9" s="113">
        <f t="shared" si="4"/>
        <v>44974</v>
      </c>
    </row>
    <row r="10" spans="1:10" ht="13.8" customHeight="1" x14ac:dyDescent="0.25">
      <c r="A10" s="143" t="s">
        <v>648</v>
      </c>
      <c r="B10" s="43" t="s">
        <v>84</v>
      </c>
      <c r="C10" s="108">
        <f t="shared" si="2"/>
        <v>44969</v>
      </c>
      <c r="D10" s="62" t="s">
        <v>6</v>
      </c>
      <c r="E10" s="70">
        <f t="shared" si="0"/>
        <v>44982</v>
      </c>
      <c r="F10" s="114">
        <f t="shared" si="3"/>
        <v>44988</v>
      </c>
      <c r="G10" s="114">
        <f t="shared" si="1"/>
        <v>44986</v>
      </c>
      <c r="H10" s="118"/>
      <c r="I10" s="116">
        <f t="shared" si="4"/>
        <v>44988</v>
      </c>
      <c r="J10" s="50"/>
    </row>
    <row r="11" spans="1:10" ht="13.8" customHeight="1" x14ac:dyDescent="0.25">
      <c r="A11" s="3" t="s">
        <v>649</v>
      </c>
      <c r="B11" s="44" t="s">
        <v>41</v>
      </c>
      <c r="C11" s="97">
        <f t="shared" si="2"/>
        <v>44983</v>
      </c>
      <c r="D11" s="63" t="s">
        <v>6</v>
      </c>
      <c r="E11" s="66">
        <f t="shared" si="0"/>
        <v>44996</v>
      </c>
      <c r="F11" s="111">
        <f t="shared" si="3"/>
        <v>45002</v>
      </c>
      <c r="G11" s="111">
        <f t="shared" si="1"/>
        <v>45000</v>
      </c>
      <c r="H11" s="117"/>
      <c r="I11" s="113">
        <f t="shared" si="4"/>
        <v>45002</v>
      </c>
    </row>
    <row r="12" spans="1:10" ht="13.8" customHeight="1" x14ac:dyDescent="0.25">
      <c r="A12" s="143" t="s">
        <v>650</v>
      </c>
      <c r="B12" s="43" t="s">
        <v>87</v>
      </c>
      <c r="C12" s="108">
        <f t="shared" si="2"/>
        <v>44997</v>
      </c>
      <c r="D12" s="62" t="s">
        <v>6</v>
      </c>
      <c r="E12" s="70">
        <f t="shared" si="0"/>
        <v>45010</v>
      </c>
      <c r="F12" s="114">
        <f t="shared" si="3"/>
        <v>45016</v>
      </c>
      <c r="G12" s="114">
        <f t="shared" si="1"/>
        <v>45014</v>
      </c>
      <c r="H12" s="118" t="s">
        <v>122</v>
      </c>
      <c r="I12" s="116">
        <f t="shared" si="4"/>
        <v>45016</v>
      </c>
    </row>
    <row r="13" spans="1:10" ht="13.8" customHeight="1" x14ac:dyDescent="0.25">
      <c r="A13" s="3" t="s">
        <v>651</v>
      </c>
      <c r="B13" s="44" t="s">
        <v>44</v>
      </c>
      <c r="C13" s="97">
        <f t="shared" si="2"/>
        <v>45011</v>
      </c>
      <c r="D13" s="63" t="s">
        <v>6</v>
      </c>
      <c r="E13" s="66">
        <f t="shared" si="0"/>
        <v>45024</v>
      </c>
      <c r="F13" s="111">
        <f t="shared" si="3"/>
        <v>45030</v>
      </c>
      <c r="G13" s="111">
        <f t="shared" si="1"/>
        <v>45028</v>
      </c>
      <c r="H13" s="117"/>
      <c r="I13" s="113">
        <f t="shared" si="4"/>
        <v>45030</v>
      </c>
      <c r="J13" s="50"/>
    </row>
    <row r="14" spans="1:10" ht="13.8" customHeight="1" x14ac:dyDescent="0.25">
      <c r="A14" s="143" t="s">
        <v>652</v>
      </c>
      <c r="B14" s="43" t="s">
        <v>90</v>
      </c>
      <c r="C14" s="108">
        <f t="shared" si="2"/>
        <v>45025</v>
      </c>
      <c r="D14" s="62" t="s">
        <v>6</v>
      </c>
      <c r="E14" s="70">
        <f t="shared" si="0"/>
        <v>45038</v>
      </c>
      <c r="F14" s="114">
        <f t="shared" si="3"/>
        <v>45044</v>
      </c>
      <c r="G14" s="114">
        <f t="shared" si="1"/>
        <v>45042</v>
      </c>
      <c r="H14" s="119"/>
      <c r="I14" s="116">
        <f t="shared" si="4"/>
        <v>45044</v>
      </c>
      <c r="J14" s="50"/>
    </row>
    <row r="15" spans="1:10" ht="13.8" customHeight="1" x14ac:dyDescent="0.25">
      <c r="A15" s="3" t="s">
        <v>653</v>
      </c>
      <c r="B15" s="44" t="s">
        <v>47</v>
      </c>
      <c r="C15" s="97">
        <f t="shared" si="2"/>
        <v>45039</v>
      </c>
      <c r="D15" s="63" t="s">
        <v>6</v>
      </c>
      <c r="E15" s="66">
        <f t="shared" si="0"/>
        <v>45052</v>
      </c>
      <c r="F15" s="111">
        <f>6+E15</f>
        <v>45058</v>
      </c>
      <c r="G15" s="111">
        <f t="shared" si="1"/>
        <v>45056</v>
      </c>
      <c r="H15" s="120"/>
      <c r="I15" s="113">
        <f t="shared" si="4"/>
        <v>45058</v>
      </c>
      <c r="J15" s="50"/>
    </row>
    <row r="16" spans="1:10" ht="13.8" customHeight="1" x14ac:dyDescent="0.25">
      <c r="A16" s="143" t="s">
        <v>654</v>
      </c>
      <c r="B16" s="43" t="s">
        <v>93</v>
      </c>
      <c r="C16" s="108">
        <f t="shared" si="2"/>
        <v>45053</v>
      </c>
      <c r="D16" s="62" t="s">
        <v>6</v>
      </c>
      <c r="E16" s="70">
        <f t="shared" si="0"/>
        <v>45066</v>
      </c>
      <c r="F16" s="114">
        <f>6+E16</f>
        <v>45072</v>
      </c>
      <c r="G16" s="114">
        <f t="shared" si="1"/>
        <v>45070</v>
      </c>
      <c r="H16" s="118"/>
      <c r="I16" s="116">
        <f t="shared" si="4"/>
        <v>45072</v>
      </c>
      <c r="J16" s="50"/>
    </row>
    <row r="17" spans="1:10" ht="13.8" customHeight="1" x14ac:dyDescent="0.25">
      <c r="A17" s="3" t="s">
        <v>655</v>
      </c>
      <c r="B17" s="45" t="s">
        <v>96</v>
      </c>
      <c r="C17" s="97">
        <f t="shared" si="2"/>
        <v>45067</v>
      </c>
      <c r="D17" s="63" t="s">
        <v>6</v>
      </c>
      <c r="E17" s="66">
        <f t="shared" si="0"/>
        <v>45080</v>
      </c>
      <c r="F17" s="111">
        <f t="shared" si="3"/>
        <v>45086</v>
      </c>
      <c r="G17" s="111">
        <f t="shared" si="1"/>
        <v>45084</v>
      </c>
      <c r="H17" s="117"/>
      <c r="I17" s="113">
        <f t="shared" si="4"/>
        <v>45086</v>
      </c>
    </row>
    <row r="18" spans="1:10" ht="13.8" customHeight="1" x14ac:dyDescent="0.25">
      <c r="A18" s="144" t="s">
        <v>656</v>
      </c>
      <c r="B18" s="136" t="s">
        <v>98</v>
      </c>
      <c r="C18" s="137">
        <f t="shared" si="2"/>
        <v>45081</v>
      </c>
      <c r="D18" s="138" t="s">
        <v>6</v>
      </c>
      <c r="E18" s="139">
        <f t="shared" si="0"/>
        <v>45094</v>
      </c>
      <c r="F18" s="140">
        <f>6+E18</f>
        <v>45100</v>
      </c>
      <c r="G18" s="140">
        <f t="shared" si="1"/>
        <v>45098</v>
      </c>
      <c r="H18" s="141"/>
      <c r="I18" s="142">
        <f t="shared" si="4"/>
        <v>45100</v>
      </c>
      <c r="J18" s="50"/>
    </row>
    <row r="19" spans="1:10" ht="13.8" customHeight="1" x14ac:dyDescent="0.25">
      <c r="A19" s="134" t="s">
        <v>657</v>
      </c>
      <c r="B19" s="44" t="s">
        <v>53</v>
      </c>
      <c r="C19" s="97">
        <f t="shared" si="2"/>
        <v>45095</v>
      </c>
      <c r="D19" s="63" t="s">
        <v>6</v>
      </c>
      <c r="E19" s="66">
        <f>+C19+13</f>
        <v>45108</v>
      </c>
      <c r="F19" s="111">
        <f t="shared" si="3"/>
        <v>45114</v>
      </c>
      <c r="G19" s="111">
        <f>+E19+4</f>
        <v>45112</v>
      </c>
      <c r="H19" s="117"/>
      <c r="I19" s="113">
        <f t="shared" si="4"/>
        <v>45114</v>
      </c>
    </row>
    <row r="20" spans="1:10" ht="13.8" customHeight="1" x14ac:dyDescent="0.25">
      <c r="A20" s="145" t="s">
        <v>658</v>
      </c>
      <c r="B20" s="43" t="s">
        <v>101</v>
      </c>
      <c r="C20" s="108">
        <f>14+C19</f>
        <v>45109</v>
      </c>
      <c r="D20" s="62" t="s">
        <v>6</v>
      </c>
      <c r="E20" s="70">
        <f t="shared" si="0"/>
        <v>45122</v>
      </c>
      <c r="F20" s="114">
        <f t="shared" si="3"/>
        <v>45128</v>
      </c>
      <c r="G20" s="114">
        <f t="shared" si="1"/>
        <v>45126</v>
      </c>
      <c r="H20" s="118"/>
      <c r="I20" s="116">
        <f t="shared" si="4"/>
        <v>45128</v>
      </c>
    </row>
    <row r="21" spans="1:10" ht="13.8" customHeight="1" x14ac:dyDescent="0.25">
      <c r="A21" s="134" t="s">
        <v>659</v>
      </c>
      <c r="B21" s="44" t="s">
        <v>101</v>
      </c>
      <c r="C21" s="97">
        <f t="shared" si="2"/>
        <v>45123</v>
      </c>
      <c r="D21" s="63" t="s">
        <v>6</v>
      </c>
      <c r="E21" s="66">
        <f t="shared" si="0"/>
        <v>45136</v>
      </c>
      <c r="F21" s="111">
        <f t="shared" si="3"/>
        <v>45142</v>
      </c>
      <c r="G21" s="111">
        <f t="shared" si="1"/>
        <v>45140</v>
      </c>
      <c r="H21" s="117"/>
      <c r="I21" s="113">
        <f t="shared" si="4"/>
        <v>45142</v>
      </c>
    </row>
    <row r="22" spans="1:10" ht="13.8" customHeight="1" x14ac:dyDescent="0.25">
      <c r="A22" s="145" t="s">
        <v>660</v>
      </c>
      <c r="B22" s="43" t="s">
        <v>56</v>
      </c>
      <c r="C22" s="108">
        <f t="shared" si="2"/>
        <v>45137</v>
      </c>
      <c r="D22" s="62" t="s">
        <v>6</v>
      </c>
      <c r="E22" s="70">
        <f t="shared" si="0"/>
        <v>45150</v>
      </c>
      <c r="F22" s="114">
        <f t="shared" si="3"/>
        <v>45156</v>
      </c>
      <c r="G22" s="114">
        <f t="shared" si="1"/>
        <v>45154</v>
      </c>
      <c r="H22" s="118"/>
      <c r="I22" s="116">
        <f t="shared" si="4"/>
        <v>45156</v>
      </c>
    </row>
    <row r="23" spans="1:10" ht="13.8" customHeight="1" x14ac:dyDescent="0.25">
      <c r="A23" s="134" t="s">
        <v>661</v>
      </c>
      <c r="B23" s="44" t="s">
        <v>58</v>
      </c>
      <c r="C23" s="97">
        <f t="shared" si="2"/>
        <v>45151</v>
      </c>
      <c r="D23" s="63" t="s">
        <v>6</v>
      </c>
      <c r="E23" s="66">
        <f t="shared" si="0"/>
        <v>45164</v>
      </c>
      <c r="F23" s="111">
        <f t="shared" si="3"/>
        <v>45170</v>
      </c>
      <c r="G23" s="111">
        <f t="shared" si="1"/>
        <v>45168</v>
      </c>
      <c r="H23" s="117"/>
      <c r="I23" s="113">
        <f t="shared" si="4"/>
        <v>45170</v>
      </c>
    </row>
    <row r="24" spans="1:10" ht="13.8" customHeight="1" x14ac:dyDescent="0.25">
      <c r="A24" s="145" t="s">
        <v>662</v>
      </c>
      <c r="B24" s="43" t="s">
        <v>60</v>
      </c>
      <c r="C24" s="108">
        <f t="shared" si="2"/>
        <v>45165</v>
      </c>
      <c r="D24" s="62" t="s">
        <v>6</v>
      </c>
      <c r="E24" s="70">
        <f t="shared" si="0"/>
        <v>45178</v>
      </c>
      <c r="F24" s="114">
        <f t="shared" si="3"/>
        <v>45184</v>
      </c>
      <c r="G24" s="114">
        <f t="shared" si="1"/>
        <v>45182</v>
      </c>
      <c r="H24" s="118"/>
      <c r="I24" s="116">
        <f t="shared" si="4"/>
        <v>45184</v>
      </c>
    </row>
    <row r="25" spans="1:10" ht="13.8" customHeight="1" x14ac:dyDescent="0.25">
      <c r="A25" s="134" t="s">
        <v>663</v>
      </c>
      <c r="B25" s="44" t="s">
        <v>106</v>
      </c>
      <c r="C25" s="97">
        <f t="shared" si="2"/>
        <v>45179</v>
      </c>
      <c r="D25" s="63" t="s">
        <v>6</v>
      </c>
      <c r="E25" s="66">
        <f t="shared" si="0"/>
        <v>45192</v>
      </c>
      <c r="F25" s="111">
        <f t="shared" si="3"/>
        <v>45198</v>
      </c>
      <c r="G25" s="111">
        <f t="shared" si="1"/>
        <v>45196</v>
      </c>
      <c r="H25" s="117"/>
      <c r="I25" s="113">
        <f t="shared" si="4"/>
        <v>45198</v>
      </c>
    </row>
    <row r="26" spans="1:10" ht="13.8" customHeight="1" x14ac:dyDescent="0.25">
      <c r="A26" s="145" t="s">
        <v>664</v>
      </c>
      <c r="B26" s="43" t="s">
        <v>63</v>
      </c>
      <c r="C26" s="108">
        <f t="shared" si="2"/>
        <v>45193</v>
      </c>
      <c r="D26" s="62" t="s">
        <v>6</v>
      </c>
      <c r="E26" s="70">
        <f t="shared" si="0"/>
        <v>45206</v>
      </c>
      <c r="F26" s="114">
        <f t="shared" si="3"/>
        <v>45212</v>
      </c>
      <c r="G26" s="114">
        <f t="shared" si="1"/>
        <v>45210</v>
      </c>
      <c r="H26" s="118"/>
      <c r="I26" s="116">
        <f t="shared" si="4"/>
        <v>45212</v>
      </c>
    </row>
    <row r="27" spans="1:10" ht="13.8" customHeight="1" x14ac:dyDescent="0.25">
      <c r="A27" s="134" t="s">
        <v>665</v>
      </c>
      <c r="B27" s="44" t="s">
        <v>109</v>
      </c>
      <c r="C27" s="97">
        <f t="shared" si="2"/>
        <v>45207</v>
      </c>
      <c r="D27" s="63" t="s">
        <v>6</v>
      </c>
      <c r="E27" s="66">
        <f t="shared" si="0"/>
        <v>45220</v>
      </c>
      <c r="F27" s="111">
        <f t="shared" si="3"/>
        <v>45226</v>
      </c>
      <c r="G27" s="111">
        <f t="shared" si="1"/>
        <v>45224</v>
      </c>
      <c r="H27" s="117"/>
      <c r="I27" s="113">
        <f t="shared" si="4"/>
        <v>45226</v>
      </c>
    </row>
    <row r="28" spans="1:10" ht="13.8" customHeight="1" x14ac:dyDescent="0.25">
      <c r="A28" s="145" t="s">
        <v>666</v>
      </c>
      <c r="B28" s="43" t="s">
        <v>66</v>
      </c>
      <c r="C28" s="108">
        <f t="shared" si="2"/>
        <v>45221</v>
      </c>
      <c r="D28" s="62" t="s">
        <v>6</v>
      </c>
      <c r="E28" s="70">
        <f t="shared" si="0"/>
        <v>45234</v>
      </c>
      <c r="F28" s="114">
        <f>5+E28</f>
        <v>45239</v>
      </c>
      <c r="G28" s="114">
        <f t="shared" si="1"/>
        <v>45238</v>
      </c>
      <c r="H28" s="118"/>
      <c r="I28" s="116">
        <f t="shared" si="4"/>
        <v>45240</v>
      </c>
    </row>
    <row r="29" spans="1:10" ht="13.8" customHeight="1" x14ac:dyDescent="0.25">
      <c r="A29" s="134" t="s">
        <v>667</v>
      </c>
      <c r="B29" s="44" t="s">
        <v>113</v>
      </c>
      <c r="C29" s="97">
        <f t="shared" si="2"/>
        <v>45235</v>
      </c>
      <c r="D29" s="63" t="s">
        <v>6</v>
      </c>
      <c r="E29" s="66">
        <f t="shared" si="0"/>
        <v>45248</v>
      </c>
      <c r="F29" s="111">
        <f>4+E29</f>
        <v>45252</v>
      </c>
      <c r="G29" s="111">
        <f t="shared" si="1"/>
        <v>45252</v>
      </c>
      <c r="H29" s="117"/>
      <c r="I29" s="113">
        <f>5+G29</f>
        <v>45257</v>
      </c>
    </row>
    <row r="30" spans="1:10" ht="13.8" customHeight="1" x14ac:dyDescent="0.25">
      <c r="A30" s="145" t="s">
        <v>668</v>
      </c>
      <c r="B30" s="43" t="s">
        <v>70</v>
      </c>
      <c r="C30" s="108">
        <f t="shared" si="2"/>
        <v>45249</v>
      </c>
      <c r="D30" s="62" t="s">
        <v>6</v>
      </c>
      <c r="E30" s="70">
        <f t="shared" si="0"/>
        <v>45262</v>
      </c>
      <c r="F30" s="114">
        <f t="shared" si="3"/>
        <v>45268</v>
      </c>
      <c r="G30" s="114">
        <f t="shared" si="1"/>
        <v>45266</v>
      </c>
      <c r="H30" s="118"/>
      <c r="I30" s="116">
        <f t="shared" si="4"/>
        <v>45268</v>
      </c>
    </row>
    <row r="31" spans="1:10" ht="13.8" customHeight="1" x14ac:dyDescent="0.25">
      <c r="A31" s="134" t="s">
        <v>669</v>
      </c>
      <c r="B31" s="25" t="s">
        <v>116</v>
      </c>
      <c r="C31" s="97">
        <f t="shared" si="2"/>
        <v>45263</v>
      </c>
      <c r="D31" s="63" t="s">
        <v>6</v>
      </c>
      <c r="E31" s="66">
        <f t="shared" si="0"/>
        <v>45276</v>
      </c>
      <c r="F31" s="111">
        <f t="shared" si="3"/>
        <v>45282</v>
      </c>
      <c r="G31" s="111">
        <f t="shared" si="1"/>
        <v>45280</v>
      </c>
      <c r="H31" s="117"/>
      <c r="I31" s="113">
        <f t="shared" si="4"/>
        <v>45282</v>
      </c>
    </row>
    <row r="32" spans="1:10" ht="13.8" customHeight="1" x14ac:dyDescent="0.25">
      <c r="A32" s="145" t="s">
        <v>670</v>
      </c>
      <c r="B32" s="43" t="s">
        <v>116</v>
      </c>
      <c r="C32" s="108">
        <f t="shared" si="2"/>
        <v>45277</v>
      </c>
      <c r="D32" s="62" t="s">
        <v>6</v>
      </c>
      <c r="E32" s="70">
        <f t="shared" si="0"/>
        <v>45290</v>
      </c>
      <c r="F32" s="114">
        <f t="shared" si="3"/>
        <v>45296</v>
      </c>
      <c r="G32" s="114">
        <f t="shared" si="1"/>
        <v>45294</v>
      </c>
      <c r="H32" s="118"/>
      <c r="I32" s="116">
        <f t="shared" si="4"/>
        <v>45296</v>
      </c>
    </row>
    <row r="33" spans="1:9" ht="13.8" customHeight="1" x14ac:dyDescent="0.25">
      <c r="B33" s="33"/>
      <c r="C33" s="97"/>
      <c r="D33" s="63"/>
      <c r="E33" s="66"/>
      <c r="F33" s="47"/>
      <c r="G33" s="97"/>
      <c r="H33" s="1"/>
      <c r="I33" s="85"/>
    </row>
    <row r="34" spans="1:9" ht="13.8" customHeight="1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customHeight="1" x14ac:dyDescent="0.25">
      <c r="A35" s="6" t="s">
        <v>161</v>
      </c>
      <c r="B35" s="25"/>
      <c r="C35" s="98"/>
      <c r="D35" s="64"/>
      <c r="E35" s="85"/>
      <c r="F35" s="27"/>
      <c r="G35" s="97"/>
      <c r="H35" s="2"/>
      <c r="I35" s="85"/>
    </row>
    <row r="36" spans="1:9" ht="13.8" customHeight="1" x14ac:dyDescent="0.25">
      <c r="C36" s="102"/>
      <c r="D36"/>
      <c r="E36" s="125"/>
      <c r="F36"/>
      <c r="G36"/>
      <c r="I36"/>
    </row>
    <row r="37" spans="1:9" ht="13.8" customHeight="1" x14ac:dyDescent="0.25">
      <c r="A37" s="6" t="s">
        <v>163</v>
      </c>
      <c r="B37" s="25"/>
      <c r="C37" s="98"/>
      <c r="D37" s="64"/>
      <c r="E37" s="85"/>
      <c r="F37" s="27"/>
      <c r="G37" s="97"/>
      <c r="H37" s="2"/>
      <c r="I37" s="85"/>
    </row>
    <row r="38" spans="1:9" ht="13.8" customHeight="1" x14ac:dyDescent="0.25">
      <c r="A38" s="106" t="s">
        <v>160</v>
      </c>
      <c r="B38" s="24" t="s">
        <v>158</v>
      </c>
    </row>
    <row r="39" spans="1:9" ht="13.8" customHeight="1" x14ac:dyDescent="0.25">
      <c r="B39" s="45"/>
      <c r="C39" s="98"/>
      <c r="D39" s="63"/>
      <c r="E39" s="66"/>
      <c r="F39" s="27"/>
      <c r="G39" s="98"/>
      <c r="H39" s="24"/>
      <c r="I39" s="85"/>
    </row>
    <row r="40" spans="1:9" ht="13.8" customHeight="1" x14ac:dyDescent="0.25"/>
    <row r="41" spans="1:9" ht="13.8" customHeight="1" x14ac:dyDescent="0.25"/>
    <row r="42" spans="1:9" ht="13.8" customHeight="1" x14ac:dyDescent="0.25"/>
    <row r="43" spans="1:9" ht="13.8" customHeight="1" x14ac:dyDescent="0.25"/>
    <row r="44" spans="1:9" ht="13.8" customHeight="1" x14ac:dyDescent="0.25"/>
    <row r="45" spans="1:9" ht="13.8" customHeight="1" x14ac:dyDescent="0.25"/>
    <row r="46" spans="1:9" ht="13.8" customHeight="1" x14ac:dyDescent="0.25"/>
    <row r="47" spans="1:9" ht="13.8" customHeight="1" x14ac:dyDescent="0.25"/>
    <row r="48" spans="1:9" ht="13.8" customHeight="1" x14ac:dyDescent="0.25"/>
    <row r="49" ht="13.8" customHeight="1" x14ac:dyDescent="0.25"/>
    <row r="50" ht="13.8" customHeight="1" x14ac:dyDescent="0.25"/>
    <row r="51" ht="13.8" customHeight="1" x14ac:dyDescent="0.25"/>
    <row r="52" ht="13.8" customHeight="1" x14ac:dyDescent="0.25"/>
    <row r="53" ht="13.8" customHeight="1" x14ac:dyDescent="0.25"/>
    <row r="54" ht="13.8" customHeight="1" x14ac:dyDescent="0.25"/>
    <row r="55" ht="13.8" customHeight="1" x14ac:dyDescent="0.25"/>
    <row r="56" ht="13.8" customHeight="1" x14ac:dyDescent="0.25"/>
    <row r="57" ht="13.8" customHeight="1" x14ac:dyDescent="0.25"/>
    <row r="58" ht="13.8" customHeight="1" x14ac:dyDescent="0.25"/>
    <row r="59" ht="13.8" customHeight="1" x14ac:dyDescent="0.25"/>
    <row r="60" ht="13.8" customHeight="1" x14ac:dyDescent="0.25"/>
    <row r="61" ht="13.8" customHeight="1" x14ac:dyDescent="0.25"/>
    <row r="62" ht="13.8" customHeight="1" x14ac:dyDescent="0.25"/>
    <row r="63" ht="13.8" customHeight="1" x14ac:dyDescent="0.25"/>
    <row r="64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ht="13.8" customHeight="1" x14ac:dyDescent="0.25"/>
    <row r="114" ht="13.8" customHeight="1" x14ac:dyDescent="0.25"/>
    <row r="115" ht="13.8" customHeight="1" x14ac:dyDescent="0.25"/>
    <row r="116" ht="13.8" customHeight="1" x14ac:dyDescent="0.25"/>
    <row r="117" ht="13.8" customHeight="1" x14ac:dyDescent="0.25"/>
    <row r="118" ht="13.8" customHeight="1" x14ac:dyDescent="0.25"/>
    <row r="119" ht="13.8" customHeight="1" x14ac:dyDescent="0.25"/>
    <row r="120" ht="13.8" customHeight="1" x14ac:dyDescent="0.25"/>
    <row r="121" ht="13.8" customHeight="1" x14ac:dyDescent="0.25"/>
    <row r="122" ht="13.8" customHeight="1" x14ac:dyDescent="0.25"/>
    <row r="123" ht="13.8" customHeight="1" x14ac:dyDescent="0.25"/>
    <row r="124" ht="13.8" customHeight="1" x14ac:dyDescent="0.25"/>
    <row r="125" ht="13.8" customHeight="1" x14ac:dyDescent="0.25"/>
    <row r="126" ht="13.8" customHeight="1" x14ac:dyDescent="0.25"/>
    <row r="127" ht="13.8" customHeight="1" x14ac:dyDescent="0.25"/>
    <row r="128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ht="13.8" customHeight="1" x14ac:dyDescent="0.25"/>
    <row r="162" ht="13.8" customHeight="1" x14ac:dyDescent="0.25"/>
    <row r="163" ht="13.8" customHeight="1" x14ac:dyDescent="0.25"/>
    <row r="164" ht="13.8" customHeight="1" x14ac:dyDescent="0.25"/>
    <row r="165" ht="13.8" customHeight="1" x14ac:dyDescent="0.25"/>
    <row r="166" ht="13.8" customHeight="1" x14ac:dyDescent="0.25"/>
    <row r="167" ht="13.8" customHeight="1" x14ac:dyDescent="0.25"/>
    <row r="168" ht="13.8" customHeight="1" x14ac:dyDescent="0.25"/>
    <row r="169" ht="13.8" customHeight="1" x14ac:dyDescent="0.25"/>
    <row r="170" ht="13.8" customHeight="1" x14ac:dyDescent="0.25"/>
    <row r="171" ht="13.8" customHeight="1" x14ac:dyDescent="0.25"/>
    <row r="172" ht="13.8" customHeight="1" x14ac:dyDescent="0.25"/>
    <row r="173" ht="13.8" customHeight="1" x14ac:dyDescent="0.25"/>
    <row r="174" ht="13.8" customHeight="1" x14ac:dyDescent="0.25"/>
    <row r="175" ht="13.8" customHeight="1" x14ac:dyDescent="0.25"/>
    <row r="176" ht="13.8" customHeight="1" x14ac:dyDescent="0.25"/>
    <row r="177" ht="13.8" customHeight="1" x14ac:dyDescent="0.25"/>
  </sheetData>
  <mergeCells count="3">
    <mergeCell ref="B1:J1"/>
    <mergeCell ref="G3:I3"/>
    <mergeCell ref="A34:I34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7"/>
  <sheetViews>
    <sheetView zoomScale="150" zoomScaleNormal="150" workbookViewId="0">
      <selection activeCell="G3" sqref="G3:I3"/>
    </sheetView>
  </sheetViews>
  <sheetFormatPr defaultColWidth="9.109375" defaultRowHeight="13.2" x14ac:dyDescent="0.25"/>
  <cols>
    <col min="2" max="2" width="6.44140625" customWidth="1"/>
    <col min="3" max="3" width="10" style="99" customWidth="1"/>
    <col min="4" max="4" width="2.5546875" style="68" customWidth="1"/>
    <col min="5" max="5" width="9.44140625" style="86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B1" s="149" t="s">
        <v>616</v>
      </c>
      <c r="C1" s="149"/>
      <c r="D1" s="149"/>
      <c r="E1" s="149"/>
      <c r="F1" s="149"/>
      <c r="G1" s="149"/>
      <c r="H1" s="149"/>
      <c r="I1" s="149"/>
      <c r="J1" s="149"/>
    </row>
    <row r="2" spans="1:10" ht="9.75" customHeight="1" x14ac:dyDescent="0.3">
      <c r="B2" s="10"/>
      <c r="C2" s="91"/>
      <c r="D2" s="60"/>
      <c r="E2" s="83"/>
      <c r="F2" s="100"/>
      <c r="G2" s="91"/>
      <c r="H2" s="10"/>
      <c r="I2" s="83"/>
    </row>
    <row r="3" spans="1:10" ht="36.75" customHeight="1" thickBot="1" x14ac:dyDescent="0.35">
      <c r="B3" s="25"/>
      <c r="C3" s="98"/>
      <c r="D3" s="64"/>
      <c r="E3" s="85"/>
      <c r="F3" s="27"/>
      <c r="G3" s="150" t="s">
        <v>671</v>
      </c>
      <c r="H3" s="150"/>
      <c r="I3" s="150"/>
    </row>
    <row r="4" spans="1:10" ht="78.599999999999994" thickBot="1" x14ac:dyDescent="0.35">
      <c r="A4" s="28" t="s">
        <v>1</v>
      </c>
      <c r="B4" s="29" t="s">
        <v>2</v>
      </c>
      <c r="C4" s="107" t="s">
        <v>3</v>
      </c>
      <c r="D4" s="65"/>
      <c r="E4" s="90" t="s">
        <v>4</v>
      </c>
      <c r="F4" s="101" t="s">
        <v>152</v>
      </c>
      <c r="G4" s="92" t="s">
        <v>164</v>
      </c>
      <c r="H4" s="32" t="s">
        <v>162</v>
      </c>
      <c r="I4" s="84" t="s">
        <v>614</v>
      </c>
    </row>
    <row r="5" spans="1:10" ht="13.8" customHeight="1" x14ac:dyDescent="0.25">
      <c r="A5" s="3" t="s">
        <v>609</v>
      </c>
      <c r="B5" s="33">
        <v>6</v>
      </c>
      <c r="C5" s="97">
        <v>44535</v>
      </c>
      <c r="D5" s="63" t="s">
        <v>6</v>
      </c>
      <c r="E5" s="66">
        <f>+C5+13</f>
        <v>44548</v>
      </c>
      <c r="F5" s="111">
        <f>5+E5</f>
        <v>44553</v>
      </c>
      <c r="G5" s="111">
        <f>+E5+4</f>
        <v>44552</v>
      </c>
      <c r="H5" s="112"/>
      <c r="I5" s="113">
        <f>+G5+5</f>
        <v>44557</v>
      </c>
      <c r="J5" s="50"/>
    </row>
    <row r="6" spans="1:10" ht="13.8" customHeight="1" x14ac:dyDescent="0.25">
      <c r="A6" s="143" t="s">
        <v>610</v>
      </c>
      <c r="B6" s="43" t="s">
        <v>35</v>
      </c>
      <c r="C6" s="108">
        <f>+E5+1</f>
        <v>44549</v>
      </c>
      <c r="D6" s="62" t="s">
        <v>6</v>
      </c>
      <c r="E6" s="70">
        <f t="shared" ref="E6:E32" si="0">+C6+13</f>
        <v>44562</v>
      </c>
      <c r="F6" s="114">
        <f>6+E6</f>
        <v>44568</v>
      </c>
      <c r="G6" s="114">
        <f t="shared" ref="G6:G32" si="1">+E6+4</f>
        <v>44566</v>
      </c>
      <c r="H6" s="115"/>
      <c r="I6" s="116">
        <f>2+G6</f>
        <v>44568</v>
      </c>
    </row>
    <row r="7" spans="1:10" ht="13.8" customHeight="1" x14ac:dyDescent="0.25">
      <c r="A7" s="3" t="s">
        <v>617</v>
      </c>
      <c r="B7" s="33">
        <v>7</v>
      </c>
      <c r="C7" s="97">
        <f t="shared" ref="C7:C32" si="2">14+C6</f>
        <v>44563</v>
      </c>
      <c r="D7" s="63" t="s">
        <v>6</v>
      </c>
      <c r="E7" s="66">
        <f t="shared" si="0"/>
        <v>44576</v>
      </c>
      <c r="F7" s="111">
        <f t="shared" ref="F7:F32" si="3">6+E7</f>
        <v>44582</v>
      </c>
      <c r="G7" s="111">
        <f t="shared" si="1"/>
        <v>44580</v>
      </c>
      <c r="H7" s="112"/>
      <c r="I7" s="113">
        <f t="shared" ref="I7:I32" si="4">2+G7</f>
        <v>44582</v>
      </c>
      <c r="J7" s="50"/>
    </row>
    <row r="8" spans="1:10" ht="13.8" customHeight="1" x14ac:dyDescent="0.25">
      <c r="A8" s="143" t="s">
        <v>618</v>
      </c>
      <c r="B8" s="43" t="s">
        <v>252</v>
      </c>
      <c r="C8" s="108">
        <f t="shared" si="2"/>
        <v>44577</v>
      </c>
      <c r="D8" s="62" t="s">
        <v>6</v>
      </c>
      <c r="E8" s="70">
        <f t="shared" si="0"/>
        <v>44590</v>
      </c>
      <c r="F8" s="114">
        <f t="shared" si="3"/>
        <v>44596</v>
      </c>
      <c r="G8" s="114">
        <f t="shared" si="1"/>
        <v>44594</v>
      </c>
      <c r="H8" s="115"/>
      <c r="I8" s="116">
        <f t="shared" si="4"/>
        <v>44596</v>
      </c>
    </row>
    <row r="9" spans="1:10" s="109" customFormat="1" ht="13.8" customHeight="1" x14ac:dyDescent="0.25">
      <c r="A9" s="3" t="s">
        <v>619</v>
      </c>
      <c r="B9" s="44" t="s">
        <v>38</v>
      </c>
      <c r="C9" s="97">
        <f t="shared" si="2"/>
        <v>44591</v>
      </c>
      <c r="D9" s="63" t="s">
        <v>6</v>
      </c>
      <c r="E9" s="66">
        <f t="shared" si="0"/>
        <v>44604</v>
      </c>
      <c r="F9" s="111">
        <f t="shared" si="3"/>
        <v>44610</v>
      </c>
      <c r="G9" s="111">
        <f t="shared" si="1"/>
        <v>44608</v>
      </c>
      <c r="H9" s="117"/>
      <c r="I9" s="113">
        <f t="shared" si="4"/>
        <v>44610</v>
      </c>
    </row>
    <row r="10" spans="1:10" ht="13.8" customHeight="1" x14ac:dyDescent="0.25">
      <c r="A10" s="143" t="s">
        <v>620</v>
      </c>
      <c r="B10" s="43" t="s">
        <v>84</v>
      </c>
      <c r="C10" s="108">
        <f t="shared" si="2"/>
        <v>44605</v>
      </c>
      <c r="D10" s="62" t="s">
        <v>6</v>
      </c>
      <c r="E10" s="70">
        <f t="shared" si="0"/>
        <v>44618</v>
      </c>
      <c r="F10" s="114">
        <f t="shared" si="3"/>
        <v>44624</v>
      </c>
      <c r="G10" s="114">
        <f t="shared" si="1"/>
        <v>44622</v>
      </c>
      <c r="H10" s="118"/>
      <c r="I10" s="116">
        <f t="shared" si="4"/>
        <v>44624</v>
      </c>
      <c r="J10" s="50"/>
    </row>
    <row r="11" spans="1:10" ht="13.8" customHeight="1" x14ac:dyDescent="0.25">
      <c r="A11" s="3" t="s">
        <v>621</v>
      </c>
      <c r="B11" s="44" t="s">
        <v>41</v>
      </c>
      <c r="C11" s="97">
        <f t="shared" si="2"/>
        <v>44619</v>
      </c>
      <c r="D11" s="63" t="s">
        <v>6</v>
      </c>
      <c r="E11" s="66">
        <f t="shared" si="0"/>
        <v>44632</v>
      </c>
      <c r="F11" s="111">
        <f t="shared" si="3"/>
        <v>44638</v>
      </c>
      <c r="G11" s="111">
        <f t="shared" si="1"/>
        <v>44636</v>
      </c>
      <c r="H11" s="117"/>
      <c r="I11" s="113">
        <f t="shared" si="4"/>
        <v>44638</v>
      </c>
    </row>
    <row r="12" spans="1:10" ht="13.8" customHeight="1" x14ac:dyDescent="0.25">
      <c r="A12" s="143" t="s">
        <v>622</v>
      </c>
      <c r="B12" s="43" t="s">
        <v>87</v>
      </c>
      <c r="C12" s="108">
        <f t="shared" si="2"/>
        <v>44633</v>
      </c>
      <c r="D12" s="62" t="s">
        <v>6</v>
      </c>
      <c r="E12" s="70">
        <f t="shared" si="0"/>
        <v>44646</v>
      </c>
      <c r="F12" s="114">
        <f t="shared" si="3"/>
        <v>44652</v>
      </c>
      <c r="G12" s="114">
        <f t="shared" si="1"/>
        <v>44650</v>
      </c>
      <c r="H12" s="118" t="s">
        <v>122</v>
      </c>
      <c r="I12" s="116">
        <f t="shared" si="4"/>
        <v>44652</v>
      </c>
    </row>
    <row r="13" spans="1:10" ht="13.8" customHeight="1" x14ac:dyDescent="0.25">
      <c r="A13" s="3" t="s">
        <v>623</v>
      </c>
      <c r="B13" s="44" t="s">
        <v>44</v>
      </c>
      <c r="C13" s="97">
        <f t="shared" si="2"/>
        <v>44647</v>
      </c>
      <c r="D13" s="63" t="s">
        <v>6</v>
      </c>
      <c r="E13" s="66">
        <f t="shared" si="0"/>
        <v>44660</v>
      </c>
      <c r="F13" s="111">
        <f t="shared" si="3"/>
        <v>44666</v>
      </c>
      <c r="G13" s="111">
        <f t="shared" si="1"/>
        <v>44664</v>
      </c>
      <c r="H13" s="117"/>
      <c r="I13" s="113">
        <f t="shared" si="4"/>
        <v>44666</v>
      </c>
      <c r="J13" s="50"/>
    </row>
    <row r="14" spans="1:10" ht="13.8" customHeight="1" x14ac:dyDescent="0.25">
      <c r="A14" s="143" t="s">
        <v>624</v>
      </c>
      <c r="B14" s="43" t="s">
        <v>90</v>
      </c>
      <c r="C14" s="108">
        <f t="shared" si="2"/>
        <v>44661</v>
      </c>
      <c r="D14" s="62" t="s">
        <v>6</v>
      </c>
      <c r="E14" s="70">
        <f t="shared" si="0"/>
        <v>44674</v>
      </c>
      <c r="F14" s="114">
        <f t="shared" si="3"/>
        <v>44680</v>
      </c>
      <c r="G14" s="114">
        <f t="shared" si="1"/>
        <v>44678</v>
      </c>
      <c r="H14" s="119"/>
      <c r="I14" s="116">
        <f t="shared" si="4"/>
        <v>44680</v>
      </c>
      <c r="J14" s="50"/>
    </row>
    <row r="15" spans="1:10" ht="13.8" customHeight="1" x14ac:dyDescent="0.25">
      <c r="A15" s="3" t="s">
        <v>625</v>
      </c>
      <c r="B15" s="44" t="s">
        <v>47</v>
      </c>
      <c r="C15" s="97">
        <f t="shared" si="2"/>
        <v>44675</v>
      </c>
      <c r="D15" s="63" t="s">
        <v>6</v>
      </c>
      <c r="E15" s="66">
        <f t="shared" si="0"/>
        <v>44688</v>
      </c>
      <c r="F15" s="111">
        <f>6+E15</f>
        <v>44694</v>
      </c>
      <c r="G15" s="111">
        <f t="shared" si="1"/>
        <v>44692</v>
      </c>
      <c r="H15" s="120"/>
      <c r="I15" s="113">
        <f t="shared" si="4"/>
        <v>44694</v>
      </c>
      <c r="J15" s="50"/>
    </row>
    <row r="16" spans="1:10" ht="13.8" customHeight="1" x14ac:dyDescent="0.25">
      <c r="A16" s="143" t="s">
        <v>626</v>
      </c>
      <c r="B16" s="43" t="s">
        <v>93</v>
      </c>
      <c r="C16" s="108">
        <f t="shared" si="2"/>
        <v>44689</v>
      </c>
      <c r="D16" s="62" t="s">
        <v>6</v>
      </c>
      <c r="E16" s="70">
        <f t="shared" si="0"/>
        <v>44702</v>
      </c>
      <c r="F16" s="114">
        <f>6+E16</f>
        <v>44708</v>
      </c>
      <c r="G16" s="114">
        <f t="shared" si="1"/>
        <v>44706</v>
      </c>
      <c r="H16" s="118"/>
      <c r="I16" s="116">
        <f t="shared" si="4"/>
        <v>44708</v>
      </c>
      <c r="J16" s="50"/>
    </row>
    <row r="17" spans="1:10" ht="13.8" customHeight="1" x14ac:dyDescent="0.25">
      <c r="A17" s="3" t="s">
        <v>627</v>
      </c>
      <c r="B17" s="45" t="s">
        <v>96</v>
      </c>
      <c r="C17" s="97">
        <f t="shared" si="2"/>
        <v>44703</v>
      </c>
      <c r="D17" s="63" t="s">
        <v>6</v>
      </c>
      <c r="E17" s="66">
        <f t="shared" si="0"/>
        <v>44716</v>
      </c>
      <c r="F17" s="111">
        <f t="shared" si="3"/>
        <v>44722</v>
      </c>
      <c r="G17" s="111">
        <f t="shared" si="1"/>
        <v>44720</v>
      </c>
      <c r="H17" s="117"/>
      <c r="I17" s="113">
        <f t="shared" si="4"/>
        <v>44722</v>
      </c>
    </row>
    <row r="18" spans="1:10" ht="13.8" customHeight="1" x14ac:dyDescent="0.25">
      <c r="A18" s="144" t="s">
        <v>628</v>
      </c>
      <c r="B18" s="136" t="s">
        <v>98</v>
      </c>
      <c r="C18" s="137">
        <f t="shared" si="2"/>
        <v>44717</v>
      </c>
      <c r="D18" s="138" t="s">
        <v>6</v>
      </c>
      <c r="E18" s="139">
        <f t="shared" si="0"/>
        <v>44730</v>
      </c>
      <c r="F18" s="140">
        <f>6+E18</f>
        <v>44736</v>
      </c>
      <c r="G18" s="140">
        <f t="shared" si="1"/>
        <v>44734</v>
      </c>
      <c r="H18" s="141"/>
      <c r="I18" s="142">
        <f t="shared" si="4"/>
        <v>44736</v>
      </c>
      <c r="J18" s="50"/>
    </row>
    <row r="19" spans="1:10" ht="13.8" customHeight="1" x14ac:dyDescent="0.25">
      <c r="A19" s="134" t="s">
        <v>629</v>
      </c>
      <c r="B19" s="44" t="s">
        <v>53</v>
      </c>
      <c r="C19" s="97">
        <f t="shared" si="2"/>
        <v>44731</v>
      </c>
      <c r="D19" s="63" t="s">
        <v>6</v>
      </c>
      <c r="E19" s="66">
        <f>+C19+13</f>
        <v>44744</v>
      </c>
      <c r="F19" s="111">
        <f t="shared" si="3"/>
        <v>44750</v>
      </c>
      <c r="G19" s="111">
        <f t="shared" si="1"/>
        <v>44748</v>
      </c>
      <c r="H19" s="117"/>
      <c r="I19" s="113">
        <f t="shared" si="4"/>
        <v>44750</v>
      </c>
    </row>
    <row r="20" spans="1:10" ht="13.8" customHeight="1" x14ac:dyDescent="0.25">
      <c r="A20" s="145" t="s">
        <v>630</v>
      </c>
      <c r="B20" s="43" t="s">
        <v>101</v>
      </c>
      <c r="C20" s="108">
        <f>14+C19</f>
        <v>44745</v>
      </c>
      <c r="D20" s="62" t="s">
        <v>6</v>
      </c>
      <c r="E20" s="70">
        <f t="shared" si="0"/>
        <v>44758</v>
      </c>
      <c r="F20" s="114">
        <f t="shared" si="3"/>
        <v>44764</v>
      </c>
      <c r="G20" s="114">
        <f t="shared" si="1"/>
        <v>44762</v>
      </c>
      <c r="H20" s="118"/>
      <c r="I20" s="116">
        <f t="shared" si="4"/>
        <v>44764</v>
      </c>
    </row>
    <row r="21" spans="1:10" ht="13.8" customHeight="1" x14ac:dyDescent="0.25">
      <c r="A21" s="134" t="s">
        <v>631</v>
      </c>
      <c r="B21" s="44" t="s">
        <v>101</v>
      </c>
      <c r="C21" s="97">
        <f t="shared" si="2"/>
        <v>44759</v>
      </c>
      <c r="D21" s="63" t="s">
        <v>6</v>
      </c>
      <c r="E21" s="66">
        <f t="shared" si="0"/>
        <v>44772</v>
      </c>
      <c r="F21" s="111">
        <f t="shared" si="3"/>
        <v>44778</v>
      </c>
      <c r="G21" s="111">
        <f t="shared" si="1"/>
        <v>44776</v>
      </c>
      <c r="H21" s="117"/>
      <c r="I21" s="113">
        <f t="shared" si="4"/>
        <v>44778</v>
      </c>
    </row>
    <row r="22" spans="1:10" ht="13.8" customHeight="1" x14ac:dyDescent="0.25">
      <c r="A22" s="145" t="s">
        <v>632</v>
      </c>
      <c r="B22" s="43" t="s">
        <v>56</v>
      </c>
      <c r="C22" s="108">
        <f t="shared" si="2"/>
        <v>44773</v>
      </c>
      <c r="D22" s="62" t="s">
        <v>6</v>
      </c>
      <c r="E22" s="70">
        <f t="shared" si="0"/>
        <v>44786</v>
      </c>
      <c r="F22" s="114">
        <f t="shared" si="3"/>
        <v>44792</v>
      </c>
      <c r="G22" s="114">
        <f t="shared" si="1"/>
        <v>44790</v>
      </c>
      <c r="H22" s="118"/>
      <c r="I22" s="116">
        <f t="shared" si="4"/>
        <v>44792</v>
      </c>
    </row>
    <row r="23" spans="1:10" ht="13.8" customHeight="1" x14ac:dyDescent="0.25">
      <c r="A23" s="134" t="s">
        <v>633</v>
      </c>
      <c r="B23" s="44" t="s">
        <v>58</v>
      </c>
      <c r="C23" s="97">
        <f t="shared" si="2"/>
        <v>44787</v>
      </c>
      <c r="D23" s="63" t="s">
        <v>6</v>
      </c>
      <c r="E23" s="66">
        <f t="shared" si="0"/>
        <v>44800</v>
      </c>
      <c r="F23" s="111">
        <f t="shared" si="3"/>
        <v>44806</v>
      </c>
      <c r="G23" s="111">
        <f t="shared" si="1"/>
        <v>44804</v>
      </c>
      <c r="H23" s="117"/>
      <c r="I23" s="113">
        <f t="shared" si="4"/>
        <v>44806</v>
      </c>
    </row>
    <row r="24" spans="1:10" ht="13.8" customHeight="1" x14ac:dyDescent="0.25">
      <c r="A24" s="145" t="s">
        <v>634</v>
      </c>
      <c r="B24" s="43" t="s">
        <v>60</v>
      </c>
      <c r="C24" s="108">
        <f t="shared" si="2"/>
        <v>44801</v>
      </c>
      <c r="D24" s="62" t="s">
        <v>6</v>
      </c>
      <c r="E24" s="70">
        <f t="shared" si="0"/>
        <v>44814</v>
      </c>
      <c r="F24" s="114">
        <f t="shared" si="3"/>
        <v>44820</v>
      </c>
      <c r="G24" s="114">
        <f t="shared" si="1"/>
        <v>44818</v>
      </c>
      <c r="H24" s="118"/>
      <c r="I24" s="116">
        <f t="shared" si="4"/>
        <v>44820</v>
      </c>
    </row>
    <row r="25" spans="1:10" ht="13.8" customHeight="1" x14ac:dyDescent="0.25">
      <c r="A25" s="134" t="s">
        <v>635</v>
      </c>
      <c r="B25" s="44" t="s">
        <v>106</v>
      </c>
      <c r="C25" s="97">
        <f t="shared" si="2"/>
        <v>44815</v>
      </c>
      <c r="D25" s="63" t="s">
        <v>6</v>
      </c>
      <c r="E25" s="66">
        <f t="shared" si="0"/>
        <v>44828</v>
      </c>
      <c r="F25" s="111">
        <f t="shared" si="3"/>
        <v>44834</v>
      </c>
      <c r="G25" s="111">
        <f t="shared" si="1"/>
        <v>44832</v>
      </c>
      <c r="H25" s="117"/>
      <c r="I25" s="113">
        <f t="shared" si="4"/>
        <v>44834</v>
      </c>
    </row>
    <row r="26" spans="1:10" ht="13.8" customHeight="1" x14ac:dyDescent="0.25">
      <c r="A26" s="145" t="s">
        <v>636</v>
      </c>
      <c r="B26" s="43" t="s">
        <v>63</v>
      </c>
      <c r="C26" s="108">
        <f t="shared" si="2"/>
        <v>44829</v>
      </c>
      <c r="D26" s="62" t="s">
        <v>6</v>
      </c>
      <c r="E26" s="70">
        <f t="shared" si="0"/>
        <v>44842</v>
      </c>
      <c r="F26" s="114">
        <f t="shared" si="3"/>
        <v>44848</v>
      </c>
      <c r="G26" s="114">
        <f t="shared" si="1"/>
        <v>44846</v>
      </c>
      <c r="H26" s="118"/>
      <c r="I26" s="116">
        <f t="shared" si="4"/>
        <v>44848</v>
      </c>
    </row>
    <row r="27" spans="1:10" ht="13.8" customHeight="1" x14ac:dyDescent="0.25">
      <c r="A27" s="134" t="s">
        <v>637</v>
      </c>
      <c r="B27" s="44" t="s">
        <v>109</v>
      </c>
      <c r="C27" s="97">
        <f t="shared" si="2"/>
        <v>44843</v>
      </c>
      <c r="D27" s="63" t="s">
        <v>6</v>
      </c>
      <c r="E27" s="66">
        <f t="shared" si="0"/>
        <v>44856</v>
      </c>
      <c r="F27" s="111">
        <f t="shared" si="3"/>
        <v>44862</v>
      </c>
      <c r="G27" s="111">
        <f t="shared" si="1"/>
        <v>44860</v>
      </c>
      <c r="H27" s="117"/>
      <c r="I27" s="113">
        <f t="shared" si="4"/>
        <v>44862</v>
      </c>
    </row>
    <row r="28" spans="1:10" ht="13.8" customHeight="1" x14ac:dyDescent="0.25">
      <c r="A28" s="145" t="s">
        <v>638</v>
      </c>
      <c r="B28" s="43" t="s">
        <v>66</v>
      </c>
      <c r="C28" s="108">
        <f t="shared" si="2"/>
        <v>44857</v>
      </c>
      <c r="D28" s="62" t="s">
        <v>6</v>
      </c>
      <c r="E28" s="70">
        <f t="shared" si="0"/>
        <v>44870</v>
      </c>
      <c r="F28" s="114">
        <f>5+E28</f>
        <v>44875</v>
      </c>
      <c r="G28" s="114">
        <f t="shared" si="1"/>
        <v>44874</v>
      </c>
      <c r="H28" s="118"/>
      <c r="I28" s="116">
        <f t="shared" si="4"/>
        <v>44876</v>
      </c>
    </row>
    <row r="29" spans="1:10" ht="13.8" customHeight="1" x14ac:dyDescent="0.25">
      <c r="A29" s="134" t="s">
        <v>639</v>
      </c>
      <c r="B29" s="44" t="s">
        <v>113</v>
      </c>
      <c r="C29" s="97">
        <f t="shared" si="2"/>
        <v>44871</v>
      </c>
      <c r="D29" s="63" t="s">
        <v>6</v>
      </c>
      <c r="E29" s="66">
        <f t="shared" si="0"/>
        <v>44884</v>
      </c>
      <c r="F29" s="111">
        <f>4+E29</f>
        <v>44888</v>
      </c>
      <c r="G29" s="111">
        <f t="shared" si="1"/>
        <v>44888</v>
      </c>
      <c r="H29" s="117"/>
      <c r="I29" s="113">
        <f>5+G29</f>
        <v>44893</v>
      </c>
    </row>
    <row r="30" spans="1:10" ht="13.8" customHeight="1" x14ac:dyDescent="0.25">
      <c r="A30" s="145" t="s">
        <v>640</v>
      </c>
      <c r="B30" s="43" t="s">
        <v>70</v>
      </c>
      <c r="C30" s="108">
        <f t="shared" si="2"/>
        <v>44885</v>
      </c>
      <c r="D30" s="62" t="s">
        <v>6</v>
      </c>
      <c r="E30" s="70">
        <f t="shared" si="0"/>
        <v>44898</v>
      </c>
      <c r="F30" s="114">
        <f t="shared" si="3"/>
        <v>44904</v>
      </c>
      <c r="G30" s="114">
        <f t="shared" si="1"/>
        <v>44902</v>
      </c>
      <c r="H30" s="118"/>
      <c r="I30" s="116">
        <f t="shared" si="4"/>
        <v>44904</v>
      </c>
    </row>
    <row r="31" spans="1:10" ht="13.8" customHeight="1" x14ac:dyDescent="0.25">
      <c r="A31" s="134" t="s">
        <v>641</v>
      </c>
      <c r="B31" s="25" t="s">
        <v>116</v>
      </c>
      <c r="C31" s="97">
        <f t="shared" si="2"/>
        <v>44899</v>
      </c>
      <c r="D31" s="63" t="s">
        <v>6</v>
      </c>
      <c r="E31" s="66">
        <f t="shared" si="0"/>
        <v>44912</v>
      </c>
      <c r="F31" s="111">
        <f t="shared" si="3"/>
        <v>44918</v>
      </c>
      <c r="G31" s="111">
        <f t="shared" si="1"/>
        <v>44916</v>
      </c>
      <c r="H31" s="117"/>
      <c r="I31" s="113">
        <f t="shared" si="4"/>
        <v>44918</v>
      </c>
    </row>
    <row r="32" spans="1:10" ht="13.8" customHeight="1" x14ac:dyDescent="0.25">
      <c r="A32" s="145" t="s">
        <v>642</v>
      </c>
      <c r="B32" s="43" t="s">
        <v>116</v>
      </c>
      <c r="C32" s="108">
        <f t="shared" si="2"/>
        <v>44913</v>
      </c>
      <c r="D32" s="62" t="s">
        <v>6</v>
      </c>
      <c r="E32" s="70">
        <f t="shared" si="0"/>
        <v>44926</v>
      </c>
      <c r="F32" s="114">
        <f t="shared" si="3"/>
        <v>44932</v>
      </c>
      <c r="G32" s="114">
        <f t="shared" si="1"/>
        <v>44930</v>
      </c>
      <c r="H32" s="118"/>
      <c r="I32" s="116">
        <f t="shared" si="4"/>
        <v>44932</v>
      </c>
    </row>
    <row r="33" spans="1:9" ht="13.8" customHeight="1" x14ac:dyDescent="0.25">
      <c r="B33" s="33"/>
      <c r="C33" s="97"/>
      <c r="D33" s="63"/>
      <c r="E33" s="66"/>
      <c r="F33" s="47"/>
      <c r="G33" s="97"/>
      <c r="H33" s="1"/>
      <c r="I33" s="85"/>
    </row>
    <row r="34" spans="1:9" ht="13.8" customHeight="1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customHeight="1" x14ac:dyDescent="0.25">
      <c r="A35" s="6" t="s">
        <v>161</v>
      </c>
      <c r="B35" s="25"/>
      <c r="C35" s="98"/>
      <c r="D35" s="64"/>
      <c r="E35" s="85"/>
      <c r="F35" s="27"/>
      <c r="G35" s="97"/>
      <c r="H35" s="2"/>
      <c r="I35" s="85"/>
    </row>
    <row r="36" spans="1:9" ht="13.8" customHeight="1" x14ac:dyDescent="0.25">
      <c r="C36" s="102"/>
      <c r="D36"/>
      <c r="E36" s="125"/>
      <c r="F36"/>
      <c r="G36"/>
      <c r="I36"/>
    </row>
    <row r="37" spans="1:9" ht="13.8" customHeight="1" x14ac:dyDescent="0.25">
      <c r="A37" s="6" t="s">
        <v>163</v>
      </c>
      <c r="B37" s="25"/>
      <c r="C37" s="98"/>
      <c r="D37" s="64"/>
      <c r="E37" s="85"/>
      <c r="F37" s="27"/>
      <c r="G37" s="97"/>
      <c r="H37" s="2"/>
      <c r="I37" s="85"/>
    </row>
    <row r="38" spans="1:9" ht="13.8" customHeight="1" x14ac:dyDescent="0.25">
      <c r="A38" s="106" t="s">
        <v>160</v>
      </c>
      <c r="B38" s="24" t="s">
        <v>158</v>
      </c>
    </row>
    <row r="39" spans="1:9" ht="13.8" customHeight="1" x14ac:dyDescent="0.25">
      <c r="B39" s="45"/>
      <c r="C39" s="98"/>
      <c r="D39" s="63"/>
      <c r="E39" s="66"/>
      <c r="F39" s="27"/>
      <c r="G39" s="98"/>
      <c r="H39" s="24"/>
      <c r="I39" s="85"/>
    </row>
    <row r="40" spans="1:9" ht="13.8" customHeight="1" x14ac:dyDescent="0.25"/>
    <row r="41" spans="1:9" ht="13.8" customHeight="1" x14ac:dyDescent="0.25"/>
    <row r="42" spans="1:9" ht="13.8" customHeight="1" x14ac:dyDescent="0.25"/>
    <row r="43" spans="1:9" ht="13.8" customHeight="1" x14ac:dyDescent="0.25"/>
    <row r="44" spans="1:9" ht="13.8" customHeight="1" x14ac:dyDescent="0.25"/>
    <row r="45" spans="1:9" ht="13.8" customHeight="1" x14ac:dyDescent="0.25"/>
    <row r="46" spans="1:9" ht="13.8" customHeight="1" x14ac:dyDescent="0.25"/>
    <row r="47" spans="1:9" ht="13.8" customHeight="1" x14ac:dyDescent="0.25"/>
    <row r="48" spans="1:9" ht="13.8" customHeight="1" x14ac:dyDescent="0.25"/>
    <row r="49" ht="13.8" customHeight="1" x14ac:dyDescent="0.25"/>
    <row r="50" ht="13.8" customHeight="1" x14ac:dyDescent="0.25"/>
    <row r="51" ht="13.8" customHeight="1" x14ac:dyDescent="0.25"/>
    <row r="52" ht="13.8" customHeight="1" x14ac:dyDescent="0.25"/>
    <row r="53" ht="13.8" customHeight="1" x14ac:dyDescent="0.25"/>
    <row r="54" ht="13.8" customHeight="1" x14ac:dyDescent="0.25"/>
    <row r="55" ht="13.8" customHeight="1" x14ac:dyDescent="0.25"/>
    <row r="56" ht="13.8" customHeight="1" x14ac:dyDescent="0.25"/>
    <row r="57" ht="13.8" customHeight="1" x14ac:dyDescent="0.25"/>
    <row r="58" ht="13.8" customHeight="1" x14ac:dyDescent="0.25"/>
    <row r="59" ht="13.8" customHeight="1" x14ac:dyDescent="0.25"/>
    <row r="60" ht="13.8" customHeight="1" x14ac:dyDescent="0.25"/>
    <row r="61" ht="13.8" customHeight="1" x14ac:dyDescent="0.25"/>
    <row r="62" ht="13.8" customHeight="1" x14ac:dyDescent="0.25"/>
    <row r="63" ht="13.8" customHeight="1" x14ac:dyDescent="0.25"/>
    <row r="64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ht="13.8" customHeight="1" x14ac:dyDescent="0.25"/>
    <row r="114" ht="13.8" customHeight="1" x14ac:dyDescent="0.25"/>
    <row r="115" ht="13.8" customHeight="1" x14ac:dyDescent="0.25"/>
    <row r="116" ht="13.8" customHeight="1" x14ac:dyDescent="0.25"/>
    <row r="117" ht="13.8" customHeight="1" x14ac:dyDescent="0.25"/>
    <row r="118" ht="13.8" customHeight="1" x14ac:dyDescent="0.25"/>
    <row r="119" ht="13.8" customHeight="1" x14ac:dyDescent="0.25"/>
    <row r="120" ht="13.8" customHeight="1" x14ac:dyDescent="0.25"/>
    <row r="121" ht="13.8" customHeight="1" x14ac:dyDescent="0.25"/>
    <row r="122" ht="13.8" customHeight="1" x14ac:dyDescent="0.25"/>
    <row r="123" ht="13.8" customHeight="1" x14ac:dyDescent="0.25"/>
    <row r="124" ht="13.8" customHeight="1" x14ac:dyDescent="0.25"/>
    <row r="125" ht="13.8" customHeight="1" x14ac:dyDescent="0.25"/>
    <row r="126" ht="13.8" customHeight="1" x14ac:dyDescent="0.25"/>
    <row r="127" ht="13.8" customHeight="1" x14ac:dyDescent="0.25"/>
    <row r="128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ht="13.8" customHeight="1" x14ac:dyDescent="0.25"/>
    <row r="162" ht="13.8" customHeight="1" x14ac:dyDescent="0.25"/>
    <row r="163" ht="13.8" customHeight="1" x14ac:dyDescent="0.25"/>
    <row r="164" ht="13.8" customHeight="1" x14ac:dyDescent="0.25"/>
    <row r="165" ht="13.8" customHeight="1" x14ac:dyDescent="0.25"/>
    <row r="166" ht="13.8" customHeight="1" x14ac:dyDescent="0.25"/>
    <row r="167" ht="13.8" customHeight="1" x14ac:dyDescent="0.25"/>
    <row r="168" ht="13.8" customHeight="1" x14ac:dyDescent="0.25"/>
    <row r="169" ht="13.8" customHeight="1" x14ac:dyDescent="0.25"/>
    <row r="170" ht="13.8" customHeight="1" x14ac:dyDescent="0.25"/>
    <row r="171" ht="13.8" customHeight="1" x14ac:dyDescent="0.25"/>
    <row r="172" ht="13.8" customHeight="1" x14ac:dyDescent="0.25"/>
    <row r="173" ht="13.8" customHeight="1" x14ac:dyDescent="0.25"/>
    <row r="174" ht="13.8" customHeight="1" x14ac:dyDescent="0.25"/>
    <row r="175" ht="13.8" customHeight="1" x14ac:dyDescent="0.25"/>
    <row r="176" ht="13.8" customHeight="1" x14ac:dyDescent="0.25"/>
    <row r="177" ht="13.8" customHeight="1" x14ac:dyDescent="0.25"/>
  </sheetData>
  <mergeCells count="3">
    <mergeCell ref="B1:J1"/>
    <mergeCell ref="G3:I3"/>
    <mergeCell ref="A34:I34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topLeftCell="A22" zoomScale="150" zoomScaleNormal="150" workbookViewId="0">
      <selection activeCell="I32" sqref="I32"/>
    </sheetView>
  </sheetViews>
  <sheetFormatPr defaultColWidth="9.109375" defaultRowHeight="13.2" x14ac:dyDescent="0.25"/>
  <cols>
    <col min="2" max="2" width="6.44140625" customWidth="1"/>
    <col min="3" max="3" width="10" style="99" customWidth="1"/>
    <col min="4" max="4" width="2.5546875" style="68" customWidth="1"/>
    <col min="5" max="5" width="9.44140625" style="86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B1" s="149" t="s">
        <v>612</v>
      </c>
      <c r="C1" s="149"/>
      <c r="D1" s="149"/>
      <c r="E1" s="149"/>
      <c r="F1" s="149"/>
      <c r="G1" s="149"/>
      <c r="H1" s="149"/>
      <c r="I1" s="149"/>
      <c r="J1" s="149"/>
    </row>
    <row r="2" spans="1:10" ht="9.75" customHeight="1" x14ac:dyDescent="0.3">
      <c r="B2" s="10"/>
      <c r="C2" s="91"/>
      <c r="D2" s="60"/>
      <c r="E2" s="83"/>
      <c r="F2" s="100"/>
      <c r="G2" s="91"/>
      <c r="H2" s="10"/>
      <c r="I2" s="83"/>
    </row>
    <row r="3" spans="1:10" ht="36.75" customHeight="1" thickBot="1" x14ac:dyDescent="0.35">
      <c r="B3" s="25"/>
      <c r="C3" s="98"/>
      <c r="D3" s="64"/>
      <c r="E3" s="85"/>
      <c r="F3" s="27"/>
      <c r="G3" s="150" t="s">
        <v>643</v>
      </c>
      <c r="H3" s="150"/>
      <c r="I3" s="150"/>
    </row>
    <row r="4" spans="1:10" ht="78.599999999999994" thickBot="1" x14ac:dyDescent="0.35">
      <c r="A4" s="28" t="s">
        <v>1</v>
      </c>
      <c r="B4" s="29" t="s">
        <v>2</v>
      </c>
      <c r="C4" s="107" t="s">
        <v>3</v>
      </c>
      <c r="D4" s="65"/>
      <c r="E4" s="90" t="s">
        <v>4</v>
      </c>
      <c r="F4" s="101" t="s">
        <v>152</v>
      </c>
      <c r="G4" s="92" t="s">
        <v>164</v>
      </c>
      <c r="H4" s="32" t="s">
        <v>162</v>
      </c>
      <c r="I4" s="84" t="s">
        <v>614</v>
      </c>
    </row>
    <row r="5" spans="1:10" ht="13.8" x14ac:dyDescent="0.25">
      <c r="A5" s="3" t="s">
        <v>583</v>
      </c>
      <c r="B5" s="33">
        <v>6</v>
      </c>
      <c r="C5" s="97">
        <v>44171</v>
      </c>
      <c r="D5" s="63" t="s">
        <v>6</v>
      </c>
      <c r="E5" s="66">
        <f>+C5+13</f>
        <v>44184</v>
      </c>
      <c r="F5" s="111">
        <f>5+E5</f>
        <v>44189</v>
      </c>
      <c r="G5" s="111">
        <f>+E5+4</f>
        <v>44188</v>
      </c>
      <c r="H5" s="112"/>
      <c r="I5" s="113">
        <f>+G5+5</f>
        <v>44193</v>
      </c>
      <c r="J5" s="50"/>
    </row>
    <row r="6" spans="1:10" ht="13.8" x14ac:dyDescent="0.25">
      <c r="A6" s="143" t="s">
        <v>584</v>
      </c>
      <c r="B6" s="43" t="s">
        <v>35</v>
      </c>
      <c r="C6" s="108">
        <f>+E5+1</f>
        <v>44185</v>
      </c>
      <c r="D6" s="62" t="s">
        <v>6</v>
      </c>
      <c r="E6" s="70">
        <f t="shared" ref="E6:E32" si="0">+C6+13</f>
        <v>44198</v>
      </c>
      <c r="F6" s="114">
        <f>6+E6</f>
        <v>44204</v>
      </c>
      <c r="G6" s="114">
        <f t="shared" ref="G6:G32" si="1">+E6+4</f>
        <v>44202</v>
      </c>
      <c r="H6" s="115"/>
      <c r="I6" s="116">
        <f t="shared" ref="I6:I32" si="2">2+G6</f>
        <v>44204</v>
      </c>
    </row>
    <row r="7" spans="1:10" ht="13.8" x14ac:dyDescent="0.25">
      <c r="A7" s="3" t="s">
        <v>585</v>
      </c>
      <c r="B7" s="33">
        <v>7</v>
      </c>
      <c r="C7" s="97">
        <f t="shared" ref="C7:C32" si="3">14+C6</f>
        <v>44199</v>
      </c>
      <c r="D7" s="63" t="s">
        <v>6</v>
      </c>
      <c r="E7" s="66">
        <f t="shared" si="0"/>
        <v>44212</v>
      </c>
      <c r="F7" s="111">
        <f t="shared" ref="F7:F32" si="4">6+E7</f>
        <v>44218</v>
      </c>
      <c r="G7" s="111">
        <f t="shared" si="1"/>
        <v>44216</v>
      </c>
      <c r="H7" s="112"/>
      <c r="I7" s="113">
        <f t="shared" si="2"/>
        <v>44218</v>
      </c>
      <c r="J7" s="50"/>
    </row>
    <row r="8" spans="1:10" ht="13.8" x14ac:dyDescent="0.25">
      <c r="A8" s="143" t="s">
        <v>586</v>
      </c>
      <c r="B8" s="43" t="s">
        <v>252</v>
      </c>
      <c r="C8" s="108">
        <f t="shared" si="3"/>
        <v>44213</v>
      </c>
      <c r="D8" s="62" t="s">
        <v>6</v>
      </c>
      <c r="E8" s="70">
        <f t="shared" si="0"/>
        <v>44226</v>
      </c>
      <c r="F8" s="114">
        <f t="shared" si="4"/>
        <v>44232</v>
      </c>
      <c r="G8" s="114">
        <f t="shared" si="1"/>
        <v>44230</v>
      </c>
      <c r="H8" s="115"/>
      <c r="I8" s="116">
        <f t="shared" si="2"/>
        <v>44232</v>
      </c>
    </row>
    <row r="9" spans="1:10" s="109" customFormat="1" ht="13.8" x14ac:dyDescent="0.25">
      <c r="A9" s="3" t="s">
        <v>587</v>
      </c>
      <c r="B9" s="44" t="s">
        <v>38</v>
      </c>
      <c r="C9" s="97">
        <f t="shared" si="3"/>
        <v>44227</v>
      </c>
      <c r="D9" s="63" t="s">
        <v>6</v>
      </c>
      <c r="E9" s="66">
        <f t="shared" si="0"/>
        <v>44240</v>
      </c>
      <c r="F9" s="111">
        <f t="shared" si="4"/>
        <v>44246</v>
      </c>
      <c r="G9" s="111">
        <f t="shared" si="1"/>
        <v>44244</v>
      </c>
      <c r="H9" s="117"/>
      <c r="I9" s="113">
        <f t="shared" si="2"/>
        <v>44246</v>
      </c>
    </row>
    <row r="10" spans="1:10" ht="13.8" x14ac:dyDescent="0.25">
      <c r="A10" s="143" t="s">
        <v>588</v>
      </c>
      <c r="B10" s="43" t="s">
        <v>84</v>
      </c>
      <c r="C10" s="108">
        <f t="shared" si="3"/>
        <v>44241</v>
      </c>
      <c r="D10" s="62" t="s">
        <v>6</v>
      </c>
      <c r="E10" s="70">
        <f t="shared" si="0"/>
        <v>44254</v>
      </c>
      <c r="F10" s="114">
        <f t="shared" si="4"/>
        <v>44260</v>
      </c>
      <c r="G10" s="114">
        <f t="shared" si="1"/>
        <v>44258</v>
      </c>
      <c r="H10" s="118"/>
      <c r="I10" s="116">
        <f t="shared" si="2"/>
        <v>44260</v>
      </c>
      <c r="J10" s="50"/>
    </row>
    <row r="11" spans="1:10" ht="13.8" x14ac:dyDescent="0.25">
      <c r="A11" s="3" t="s">
        <v>589</v>
      </c>
      <c r="B11" s="44" t="s">
        <v>41</v>
      </c>
      <c r="C11" s="97">
        <f t="shared" si="3"/>
        <v>44255</v>
      </c>
      <c r="D11" s="63" t="s">
        <v>6</v>
      </c>
      <c r="E11" s="66">
        <f t="shared" si="0"/>
        <v>44268</v>
      </c>
      <c r="F11" s="111">
        <f t="shared" si="4"/>
        <v>44274</v>
      </c>
      <c r="G11" s="111">
        <f t="shared" si="1"/>
        <v>44272</v>
      </c>
      <c r="H11" s="117"/>
      <c r="I11" s="113">
        <f t="shared" si="2"/>
        <v>44274</v>
      </c>
    </row>
    <row r="12" spans="1:10" ht="13.8" x14ac:dyDescent="0.25">
      <c r="A12" s="143" t="s">
        <v>590</v>
      </c>
      <c r="B12" s="43" t="s">
        <v>87</v>
      </c>
      <c r="C12" s="108">
        <f t="shared" si="3"/>
        <v>44269</v>
      </c>
      <c r="D12" s="62" t="s">
        <v>6</v>
      </c>
      <c r="E12" s="70">
        <f t="shared" si="0"/>
        <v>44282</v>
      </c>
      <c r="F12" s="114">
        <f t="shared" si="4"/>
        <v>44288</v>
      </c>
      <c r="G12" s="114">
        <f t="shared" si="1"/>
        <v>44286</v>
      </c>
      <c r="H12" s="118" t="s">
        <v>122</v>
      </c>
      <c r="I12" s="116">
        <f t="shared" si="2"/>
        <v>44288</v>
      </c>
    </row>
    <row r="13" spans="1:10" ht="13.8" x14ac:dyDescent="0.25">
      <c r="A13" s="3" t="s">
        <v>591</v>
      </c>
      <c r="B13" s="44" t="s">
        <v>44</v>
      </c>
      <c r="C13" s="97">
        <f t="shared" si="3"/>
        <v>44283</v>
      </c>
      <c r="D13" s="63" t="s">
        <v>6</v>
      </c>
      <c r="E13" s="66">
        <f t="shared" si="0"/>
        <v>44296</v>
      </c>
      <c r="F13" s="111">
        <f t="shared" si="4"/>
        <v>44302</v>
      </c>
      <c r="G13" s="111">
        <f t="shared" si="1"/>
        <v>44300</v>
      </c>
      <c r="H13" s="117"/>
      <c r="I13" s="113">
        <f t="shared" si="2"/>
        <v>44302</v>
      </c>
      <c r="J13" s="50"/>
    </row>
    <row r="14" spans="1:10" ht="13.8" x14ac:dyDescent="0.25">
      <c r="A14" s="143" t="s">
        <v>592</v>
      </c>
      <c r="B14" s="43" t="s">
        <v>90</v>
      </c>
      <c r="C14" s="108">
        <f t="shared" si="3"/>
        <v>44297</v>
      </c>
      <c r="D14" s="62" t="s">
        <v>6</v>
      </c>
      <c r="E14" s="70">
        <f t="shared" si="0"/>
        <v>44310</v>
      </c>
      <c r="F14" s="114">
        <f t="shared" si="4"/>
        <v>44316</v>
      </c>
      <c r="G14" s="114">
        <f t="shared" si="1"/>
        <v>44314</v>
      </c>
      <c r="H14" s="119"/>
      <c r="I14" s="116">
        <f t="shared" si="2"/>
        <v>44316</v>
      </c>
      <c r="J14" s="50"/>
    </row>
    <row r="15" spans="1:10" ht="13.8" x14ac:dyDescent="0.25">
      <c r="A15" s="3" t="s">
        <v>593</v>
      </c>
      <c r="B15" s="44" t="s">
        <v>47</v>
      </c>
      <c r="C15" s="97">
        <f t="shared" si="3"/>
        <v>44311</v>
      </c>
      <c r="D15" s="63" t="s">
        <v>6</v>
      </c>
      <c r="E15" s="66">
        <f t="shared" si="0"/>
        <v>44324</v>
      </c>
      <c r="F15" s="111">
        <f>6+E15</f>
        <v>44330</v>
      </c>
      <c r="G15" s="111">
        <f t="shared" si="1"/>
        <v>44328</v>
      </c>
      <c r="H15" s="120"/>
      <c r="I15" s="113">
        <f t="shared" si="2"/>
        <v>44330</v>
      </c>
      <c r="J15" s="50"/>
    </row>
    <row r="16" spans="1:10" ht="13.8" x14ac:dyDescent="0.25">
      <c r="A16" s="143" t="s">
        <v>594</v>
      </c>
      <c r="B16" s="43" t="s">
        <v>93</v>
      </c>
      <c r="C16" s="108">
        <f t="shared" si="3"/>
        <v>44325</v>
      </c>
      <c r="D16" s="62" t="s">
        <v>6</v>
      </c>
      <c r="E16" s="70">
        <f t="shared" si="0"/>
        <v>44338</v>
      </c>
      <c r="F16" s="114">
        <f>6+E16</f>
        <v>44344</v>
      </c>
      <c r="G16" s="114">
        <f t="shared" si="1"/>
        <v>44342</v>
      </c>
      <c r="H16" s="118"/>
      <c r="I16" s="116">
        <f t="shared" si="2"/>
        <v>44344</v>
      </c>
      <c r="J16" s="50"/>
    </row>
    <row r="17" spans="1:10" ht="13.8" x14ac:dyDescent="0.25">
      <c r="A17" s="3" t="s">
        <v>595</v>
      </c>
      <c r="B17" s="45" t="s">
        <v>96</v>
      </c>
      <c r="C17" s="97">
        <f t="shared" si="3"/>
        <v>44339</v>
      </c>
      <c r="D17" s="63" t="s">
        <v>6</v>
      </c>
      <c r="E17" s="66">
        <f t="shared" si="0"/>
        <v>44352</v>
      </c>
      <c r="F17" s="111">
        <f t="shared" si="4"/>
        <v>44358</v>
      </c>
      <c r="G17" s="111">
        <f t="shared" si="1"/>
        <v>44356</v>
      </c>
      <c r="H17" s="117"/>
      <c r="I17" s="113">
        <f t="shared" si="2"/>
        <v>44358</v>
      </c>
    </row>
    <row r="18" spans="1:10" ht="13.8" x14ac:dyDescent="0.25">
      <c r="A18" s="144" t="s">
        <v>596</v>
      </c>
      <c r="B18" s="136" t="s">
        <v>98</v>
      </c>
      <c r="C18" s="137">
        <f t="shared" si="3"/>
        <v>44353</v>
      </c>
      <c r="D18" s="138" t="s">
        <v>6</v>
      </c>
      <c r="E18" s="139">
        <f t="shared" si="0"/>
        <v>44366</v>
      </c>
      <c r="F18" s="140">
        <f>6+E18</f>
        <v>44372</v>
      </c>
      <c r="G18" s="140">
        <f t="shared" si="1"/>
        <v>44370</v>
      </c>
      <c r="H18" s="141"/>
      <c r="I18" s="142">
        <f t="shared" si="2"/>
        <v>44372</v>
      </c>
      <c r="J18" s="50"/>
    </row>
    <row r="19" spans="1:10" ht="13.8" x14ac:dyDescent="0.25">
      <c r="A19" s="134" t="s">
        <v>597</v>
      </c>
      <c r="B19" s="44" t="s">
        <v>53</v>
      </c>
      <c r="C19" s="97">
        <f t="shared" si="3"/>
        <v>44367</v>
      </c>
      <c r="D19" s="63" t="s">
        <v>6</v>
      </c>
      <c r="E19" s="66">
        <f>+C19+13</f>
        <v>44380</v>
      </c>
      <c r="F19" s="111">
        <f t="shared" si="4"/>
        <v>44386</v>
      </c>
      <c r="G19" s="111">
        <f t="shared" si="1"/>
        <v>44384</v>
      </c>
      <c r="H19" s="117"/>
      <c r="I19" s="113">
        <f t="shared" si="2"/>
        <v>44386</v>
      </c>
    </row>
    <row r="20" spans="1:10" ht="13.8" x14ac:dyDescent="0.25">
      <c r="A20" s="145" t="s">
        <v>598</v>
      </c>
      <c r="B20" s="43" t="s">
        <v>101</v>
      </c>
      <c r="C20" s="108">
        <f>14+C19</f>
        <v>44381</v>
      </c>
      <c r="D20" s="62" t="s">
        <v>6</v>
      </c>
      <c r="E20" s="70">
        <f t="shared" si="0"/>
        <v>44394</v>
      </c>
      <c r="F20" s="114">
        <f t="shared" si="4"/>
        <v>44400</v>
      </c>
      <c r="G20" s="114">
        <f t="shared" si="1"/>
        <v>44398</v>
      </c>
      <c r="H20" s="118"/>
      <c r="I20" s="116">
        <f t="shared" si="2"/>
        <v>44400</v>
      </c>
    </row>
    <row r="21" spans="1:10" ht="13.8" x14ac:dyDescent="0.25">
      <c r="A21" s="134" t="s">
        <v>599</v>
      </c>
      <c r="B21" s="44" t="s">
        <v>56</v>
      </c>
      <c r="C21" s="97">
        <f t="shared" si="3"/>
        <v>44395</v>
      </c>
      <c r="D21" s="63" t="s">
        <v>6</v>
      </c>
      <c r="E21" s="66">
        <f t="shared" si="0"/>
        <v>44408</v>
      </c>
      <c r="F21" s="111">
        <f t="shared" si="4"/>
        <v>44414</v>
      </c>
      <c r="G21" s="111">
        <f t="shared" si="1"/>
        <v>44412</v>
      </c>
      <c r="H21" s="117"/>
      <c r="I21" s="113">
        <f t="shared" si="2"/>
        <v>44414</v>
      </c>
    </row>
    <row r="22" spans="1:10" ht="13.8" x14ac:dyDescent="0.25">
      <c r="A22" s="145" t="s">
        <v>600</v>
      </c>
      <c r="B22" s="43" t="s">
        <v>58</v>
      </c>
      <c r="C22" s="108">
        <f t="shared" si="3"/>
        <v>44409</v>
      </c>
      <c r="D22" s="62" t="s">
        <v>6</v>
      </c>
      <c r="E22" s="70">
        <f t="shared" si="0"/>
        <v>44422</v>
      </c>
      <c r="F22" s="114">
        <f t="shared" si="4"/>
        <v>44428</v>
      </c>
      <c r="G22" s="114">
        <f t="shared" si="1"/>
        <v>44426</v>
      </c>
      <c r="H22" s="118"/>
      <c r="I22" s="116">
        <f t="shared" si="2"/>
        <v>44428</v>
      </c>
    </row>
    <row r="23" spans="1:10" ht="13.8" x14ac:dyDescent="0.25">
      <c r="A23" s="134" t="s">
        <v>601</v>
      </c>
      <c r="B23" s="44" t="s">
        <v>58</v>
      </c>
      <c r="C23" s="97">
        <f t="shared" si="3"/>
        <v>44423</v>
      </c>
      <c r="D23" s="63" t="s">
        <v>6</v>
      </c>
      <c r="E23" s="66">
        <f t="shared" si="0"/>
        <v>44436</v>
      </c>
      <c r="F23" s="111">
        <f t="shared" si="4"/>
        <v>44442</v>
      </c>
      <c r="G23" s="111">
        <f t="shared" si="1"/>
        <v>44440</v>
      </c>
      <c r="H23" s="117"/>
      <c r="I23" s="113">
        <f t="shared" si="2"/>
        <v>44442</v>
      </c>
    </row>
    <row r="24" spans="1:10" ht="13.8" x14ac:dyDescent="0.25">
      <c r="A24" s="145" t="s">
        <v>602</v>
      </c>
      <c r="B24" s="43" t="s">
        <v>60</v>
      </c>
      <c r="C24" s="108">
        <f t="shared" si="3"/>
        <v>44437</v>
      </c>
      <c r="D24" s="62" t="s">
        <v>6</v>
      </c>
      <c r="E24" s="70">
        <f t="shared" si="0"/>
        <v>44450</v>
      </c>
      <c r="F24" s="114">
        <f t="shared" si="4"/>
        <v>44456</v>
      </c>
      <c r="G24" s="114">
        <f t="shared" si="1"/>
        <v>44454</v>
      </c>
      <c r="H24" s="118"/>
      <c r="I24" s="116">
        <f t="shared" si="2"/>
        <v>44456</v>
      </c>
    </row>
    <row r="25" spans="1:10" ht="13.8" x14ac:dyDescent="0.25">
      <c r="A25" s="134" t="s">
        <v>603</v>
      </c>
      <c r="B25" s="44" t="s">
        <v>106</v>
      </c>
      <c r="C25" s="97">
        <f t="shared" si="3"/>
        <v>44451</v>
      </c>
      <c r="D25" s="63" t="s">
        <v>6</v>
      </c>
      <c r="E25" s="66">
        <f t="shared" si="0"/>
        <v>44464</v>
      </c>
      <c r="F25" s="111">
        <f t="shared" si="4"/>
        <v>44470</v>
      </c>
      <c r="G25" s="111">
        <f t="shared" si="1"/>
        <v>44468</v>
      </c>
      <c r="H25" s="117"/>
      <c r="I25" s="113">
        <f t="shared" si="2"/>
        <v>44470</v>
      </c>
    </row>
    <row r="26" spans="1:10" ht="13.8" x14ac:dyDescent="0.25">
      <c r="A26" s="145" t="s">
        <v>604</v>
      </c>
      <c r="B26" s="43" t="s">
        <v>63</v>
      </c>
      <c r="C26" s="108">
        <f t="shared" si="3"/>
        <v>44465</v>
      </c>
      <c r="D26" s="62" t="s">
        <v>6</v>
      </c>
      <c r="E26" s="70">
        <f t="shared" si="0"/>
        <v>44478</v>
      </c>
      <c r="F26" s="114">
        <f t="shared" si="4"/>
        <v>44484</v>
      </c>
      <c r="G26" s="114">
        <f t="shared" si="1"/>
        <v>44482</v>
      </c>
      <c r="H26" s="118"/>
      <c r="I26" s="116">
        <f t="shared" si="2"/>
        <v>44484</v>
      </c>
    </row>
    <row r="27" spans="1:10" ht="13.8" x14ac:dyDescent="0.25">
      <c r="A27" s="134" t="s">
        <v>605</v>
      </c>
      <c r="B27" s="44" t="s">
        <v>109</v>
      </c>
      <c r="C27" s="97">
        <f t="shared" si="3"/>
        <v>44479</v>
      </c>
      <c r="D27" s="63" t="s">
        <v>6</v>
      </c>
      <c r="E27" s="66">
        <f t="shared" si="0"/>
        <v>44492</v>
      </c>
      <c r="F27" s="111">
        <f t="shared" si="4"/>
        <v>44498</v>
      </c>
      <c r="G27" s="111">
        <f t="shared" si="1"/>
        <v>44496</v>
      </c>
      <c r="H27" s="117"/>
      <c r="I27" s="113">
        <f t="shared" si="2"/>
        <v>44498</v>
      </c>
    </row>
    <row r="28" spans="1:10" ht="13.8" x14ac:dyDescent="0.25">
      <c r="A28" s="145" t="s">
        <v>606</v>
      </c>
      <c r="B28" s="43" t="s">
        <v>66</v>
      </c>
      <c r="C28" s="108">
        <f t="shared" si="3"/>
        <v>44493</v>
      </c>
      <c r="D28" s="62" t="s">
        <v>6</v>
      </c>
      <c r="E28" s="70">
        <f t="shared" si="0"/>
        <v>44506</v>
      </c>
      <c r="F28" s="114">
        <f t="shared" si="4"/>
        <v>44512</v>
      </c>
      <c r="G28" s="114">
        <f t="shared" si="1"/>
        <v>44510</v>
      </c>
      <c r="H28" s="118"/>
      <c r="I28" s="116">
        <f t="shared" si="2"/>
        <v>44512</v>
      </c>
    </row>
    <row r="29" spans="1:10" ht="13.8" x14ac:dyDescent="0.25">
      <c r="A29" s="134" t="s">
        <v>607</v>
      </c>
      <c r="B29" s="44" t="s">
        <v>113</v>
      </c>
      <c r="C29" s="97">
        <f t="shared" si="3"/>
        <v>44507</v>
      </c>
      <c r="D29" s="63" t="s">
        <v>6</v>
      </c>
      <c r="E29" s="66">
        <f t="shared" si="0"/>
        <v>44520</v>
      </c>
      <c r="F29" s="111">
        <f>4+E29</f>
        <v>44524</v>
      </c>
      <c r="G29" s="111">
        <f t="shared" si="1"/>
        <v>44524</v>
      </c>
      <c r="H29" s="117"/>
      <c r="I29" s="113">
        <f>5+G29</f>
        <v>44529</v>
      </c>
    </row>
    <row r="30" spans="1:10" ht="13.8" x14ac:dyDescent="0.25">
      <c r="A30" s="145" t="s">
        <v>608</v>
      </c>
      <c r="B30" s="43" t="s">
        <v>70</v>
      </c>
      <c r="C30" s="108">
        <f t="shared" si="3"/>
        <v>44521</v>
      </c>
      <c r="D30" s="62" t="s">
        <v>6</v>
      </c>
      <c r="E30" s="70">
        <f t="shared" si="0"/>
        <v>44534</v>
      </c>
      <c r="F30" s="114">
        <f t="shared" si="4"/>
        <v>44540</v>
      </c>
      <c r="G30" s="114">
        <f t="shared" si="1"/>
        <v>44538</v>
      </c>
      <c r="H30" s="118"/>
      <c r="I30" s="116">
        <f t="shared" si="2"/>
        <v>44540</v>
      </c>
    </row>
    <row r="31" spans="1:10" ht="13.8" x14ac:dyDescent="0.25">
      <c r="A31" s="134" t="s">
        <v>609</v>
      </c>
      <c r="B31" s="25" t="s">
        <v>116</v>
      </c>
      <c r="C31" s="97">
        <f t="shared" si="3"/>
        <v>44535</v>
      </c>
      <c r="D31" s="63" t="s">
        <v>6</v>
      </c>
      <c r="E31" s="66">
        <f t="shared" si="0"/>
        <v>44548</v>
      </c>
      <c r="F31" s="111">
        <f>5+E31</f>
        <v>44553</v>
      </c>
      <c r="G31" s="111">
        <f t="shared" si="1"/>
        <v>44552</v>
      </c>
      <c r="H31" s="117"/>
      <c r="I31" s="113">
        <f>5+G31</f>
        <v>44557</v>
      </c>
    </row>
    <row r="32" spans="1:10" ht="13.8" x14ac:dyDescent="0.25">
      <c r="A32" s="145" t="s">
        <v>610</v>
      </c>
      <c r="B32" s="43" t="s">
        <v>35</v>
      </c>
      <c r="C32" s="108">
        <f t="shared" si="3"/>
        <v>44549</v>
      </c>
      <c r="D32" s="62" t="s">
        <v>6</v>
      </c>
      <c r="E32" s="70">
        <f t="shared" si="0"/>
        <v>44562</v>
      </c>
      <c r="F32" s="114">
        <f t="shared" si="4"/>
        <v>44568</v>
      </c>
      <c r="G32" s="114">
        <f t="shared" si="1"/>
        <v>44566</v>
      </c>
      <c r="H32" s="118"/>
      <c r="I32" s="116">
        <f t="shared" si="2"/>
        <v>44568</v>
      </c>
    </row>
    <row r="33" spans="1:9" ht="13.8" x14ac:dyDescent="0.25">
      <c r="B33" s="33"/>
      <c r="C33" s="97"/>
      <c r="D33" s="63"/>
      <c r="E33" s="66"/>
      <c r="F33" s="47"/>
      <c r="G33" s="97"/>
      <c r="H33" s="1"/>
      <c r="I33" s="85"/>
    </row>
    <row r="34" spans="1:9" ht="13.8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x14ac:dyDescent="0.25">
      <c r="A35" s="6" t="s">
        <v>161</v>
      </c>
      <c r="B35" s="25"/>
      <c r="C35" s="98"/>
      <c r="D35" s="64"/>
      <c r="E35" s="85"/>
      <c r="F35" s="27"/>
      <c r="G35" s="97"/>
      <c r="H35" s="2"/>
      <c r="I35" s="85"/>
    </row>
    <row r="36" spans="1:9" x14ac:dyDescent="0.25">
      <c r="C36" s="102"/>
      <c r="D36"/>
      <c r="E36" s="125"/>
      <c r="F36"/>
      <c r="G36"/>
      <c r="I36"/>
    </row>
    <row r="37" spans="1:9" ht="13.8" x14ac:dyDescent="0.25">
      <c r="A37" s="6" t="s">
        <v>163</v>
      </c>
      <c r="B37" s="25"/>
      <c r="C37" s="98"/>
      <c r="D37" s="64"/>
      <c r="E37" s="85"/>
      <c r="F37" s="27"/>
      <c r="G37" s="97"/>
      <c r="H37" s="2"/>
      <c r="I37" s="85"/>
    </row>
    <row r="38" spans="1:9" ht="13.8" x14ac:dyDescent="0.25">
      <c r="A38" s="106" t="s">
        <v>160</v>
      </c>
      <c r="B38" s="24" t="s">
        <v>158</v>
      </c>
    </row>
    <row r="39" spans="1:9" ht="13.8" x14ac:dyDescent="0.25">
      <c r="B39" s="45"/>
      <c r="C39" s="98"/>
      <c r="D39" s="63"/>
      <c r="E39" s="66"/>
      <c r="F39" s="27"/>
      <c r="G39" s="98"/>
      <c r="H39" s="24"/>
      <c r="I39" s="85"/>
    </row>
  </sheetData>
  <mergeCells count="3">
    <mergeCell ref="B1:J1"/>
    <mergeCell ref="G3:I3"/>
    <mergeCell ref="A34:I34"/>
  </mergeCells>
  <pageMargins left="0.7" right="0.7" top="0.75" bottom="0.75" header="0.3" footer="0.3"/>
  <pageSetup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9"/>
  <sheetViews>
    <sheetView zoomScale="130" zoomScaleNormal="130" workbookViewId="0">
      <selection activeCell="G4" sqref="G4"/>
    </sheetView>
  </sheetViews>
  <sheetFormatPr defaultColWidth="9.109375" defaultRowHeight="13.2" x14ac:dyDescent="0.25"/>
  <cols>
    <col min="2" max="2" width="6.44140625" customWidth="1"/>
    <col min="3" max="3" width="10" style="99" customWidth="1"/>
    <col min="4" max="4" width="2.5546875" style="68" customWidth="1"/>
    <col min="5" max="5" width="9.44140625" style="86" customWidth="1"/>
    <col min="6" max="6" width="15.33203125" style="102" customWidth="1"/>
    <col min="7" max="7" width="18.5546875" style="99" customWidth="1"/>
    <col min="8" max="8" width="8.44140625" customWidth="1"/>
    <col min="9" max="9" width="19.5546875" style="86" bestFit="1" customWidth="1"/>
    <col min="10" max="10" width="2.44140625" customWidth="1"/>
  </cols>
  <sheetData>
    <row r="1" spans="1:10" ht="17.399999999999999" x14ac:dyDescent="0.3">
      <c r="B1" s="149" t="s">
        <v>611</v>
      </c>
      <c r="C1" s="149"/>
      <c r="D1" s="149"/>
      <c r="E1" s="149"/>
      <c r="F1" s="149"/>
      <c r="G1" s="149"/>
      <c r="H1" s="149"/>
      <c r="I1" s="149"/>
      <c r="J1" s="149"/>
    </row>
    <row r="2" spans="1:10" ht="9.75" customHeight="1" x14ac:dyDescent="0.3">
      <c r="B2" s="10"/>
      <c r="C2" s="91"/>
      <c r="D2" s="60"/>
      <c r="E2" s="83"/>
      <c r="F2" s="100"/>
      <c r="G2" s="91"/>
      <c r="H2" s="10"/>
      <c r="I2" s="83"/>
    </row>
    <row r="3" spans="1:10" ht="36.75" customHeight="1" thickBot="1" x14ac:dyDescent="0.35">
      <c r="B3" s="25"/>
      <c r="C3" s="98"/>
      <c r="D3" s="64"/>
      <c r="E3" s="85"/>
      <c r="F3" s="27"/>
      <c r="G3" s="150" t="s">
        <v>615</v>
      </c>
      <c r="H3" s="150"/>
      <c r="I3" s="150"/>
    </row>
    <row r="4" spans="1:10" ht="78.599999999999994" thickBot="1" x14ac:dyDescent="0.35">
      <c r="A4" s="28" t="s">
        <v>1</v>
      </c>
      <c r="B4" s="29" t="s">
        <v>2</v>
      </c>
      <c r="C4" s="107" t="s">
        <v>3</v>
      </c>
      <c r="D4" s="65"/>
      <c r="E4" s="90" t="s">
        <v>4</v>
      </c>
      <c r="F4" s="101" t="s">
        <v>152</v>
      </c>
      <c r="G4" s="92" t="s">
        <v>164</v>
      </c>
      <c r="H4" s="32" t="s">
        <v>162</v>
      </c>
      <c r="I4" s="84" t="s">
        <v>614</v>
      </c>
    </row>
    <row r="5" spans="1:10" ht="13.8" x14ac:dyDescent="0.25">
      <c r="A5" s="3" t="s">
        <v>557</v>
      </c>
      <c r="B5" s="33">
        <v>6</v>
      </c>
      <c r="C5" s="97">
        <v>43807</v>
      </c>
      <c r="D5" s="63" t="s">
        <v>6</v>
      </c>
      <c r="E5" s="66">
        <f>+C5+13</f>
        <v>43820</v>
      </c>
      <c r="F5" s="111">
        <f>6+E5</f>
        <v>43826</v>
      </c>
      <c r="G5" s="111">
        <f>+E5+4</f>
        <v>43824</v>
      </c>
      <c r="H5" s="112"/>
      <c r="I5" s="113">
        <f>+G5+2</f>
        <v>43826</v>
      </c>
      <c r="J5" s="50"/>
    </row>
    <row r="6" spans="1:10" ht="13.8" x14ac:dyDescent="0.25">
      <c r="A6" s="143" t="s">
        <v>558</v>
      </c>
      <c r="B6" s="43" t="s">
        <v>35</v>
      </c>
      <c r="C6" s="108">
        <f>+E5+1</f>
        <v>43821</v>
      </c>
      <c r="D6" s="62" t="s">
        <v>6</v>
      </c>
      <c r="E6" s="70">
        <f t="shared" ref="E6:E32" si="0">+C6+13</f>
        <v>43834</v>
      </c>
      <c r="F6" s="114">
        <f>6+E6</f>
        <v>43840</v>
      </c>
      <c r="G6" s="114">
        <f t="shared" ref="G6:G32" si="1">+E6+4</f>
        <v>43838</v>
      </c>
      <c r="H6" s="115"/>
      <c r="I6" s="116">
        <f t="shared" ref="I6:I32" si="2">2+G6</f>
        <v>43840</v>
      </c>
    </row>
    <row r="7" spans="1:10" ht="13.8" x14ac:dyDescent="0.25">
      <c r="A7" s="3" t="s">
        <v>559</v>
      </c>
      <c r="B7" s="33">
        <v>7</v>
      </c>
      <c r="C7" s="97">
        <f t="shared" ref="C7:C32" si="3">14+C6</f>
        <v>43835</v>
      </c>
      <c r="D7" s="63" t="s">
        <v>6</v>
      </c>
      <c r="E7" s="66">
        <f t="shared" si="0"/>
        <v>43848</v>
      </c>
      <c r="F7" s="111">
        <f t="shared" ref="F7:F32" si="4">6+E7</f>
        <v>43854</v>
      </c>
      <c r="G7" s="111">
        <f t="shared" si="1"/>
        <v>43852</v>
      </c>
      <c r="H7" s="112"/>
      <c r="I7" s="113">
        <f t="shared" si="2"/>
        <v>43854</v>
      </c>
      <c r="J7" s="50"/>
    </row>
    <row r="8" spans="1:10" ht="13.8" x14ac:dyDescent="0.25">
      <c r="A8" s="143" t="s">
        <v>560</v>
      </c>
      <c r="B8" s="43" t="s">
        <v>38</v>
      </c>
      <c r="C8" s="108">
        <f t="shared" si="3"/>
        <v>43849</v>
      </c>
      <c r="D8" s="62" t="s">
        <v>6</v>
      </c>
      <c r="E8" s="70">
        <f t="shared" si="0"/>
        <v>43862</v>
      </c>
      <c r="F8" s="114">
        <f t="shared" si="4"/>
        <v>43868</v>
      </c>
      <c r="G8" s="114">
        <f t="shared" si="1"/>
        <v>43866</v>
      </c>
      <c r="H8" s="115"/>
      <c r="I8" s="116">
        <f t="shared" si="2"/>
        <v>43868</v>
      </c>
    </row>
    <row r="9" spans="1:10" s="109" customFormat="1" ht="13.8" x14ac:dyDescent="0.25">
      <c r="A9" s="3" t="s">
        <v>561</v>
      </c>
      <c r="B9" s="44" t="s">
        <v>84</v>
      </c>
      <c r="C9" s="97">
        <f t="shared" si="3"/>
        <v>43863</v>
      </c>
      <c r="D9" s="63" t="s">
        <v>6</v>
      </c>
      <c r="E9" s="66">
        <f t="shared" si="0"/>
        <v>43876</v>
      </c>
      <c r="F9" s="111">
        <f t="shared" si="4"/>
        <v>43882</v>
      </c>
      <c r="G9" s="111">
        <f t="shared" si="1"/>
        <v>43880</v>
      </c>
      <c r="H9" s="117"/>
      <c r="I9" s="113">
        <f t="shared" si="2"/>
        <v>43882</v>
      </c>
    </row>
    <row r="10" spans="1:10" ht="13.8" x14ac:dyDescent="0.25">
      <c r="A10" s="143" t="s">
        <v>562</v>
      </c>
      <c r="B10" s="43" t="s">
        <v>84</v>
      </c>
      <c r="C10" s="108">
        <f t="shared" si="3"/>
        <v>43877</v>
      </c>
      <c r="D10" s="62" t="s">
        <v>6</v>
      </c>
      <c r="E10" s="70">
        <f t="shared" si="0"/>
        <v>43890</v>
      </c>
      <c r="F10" s="114">
        <f t="shared" si="4"/>
        <v>43896</v>
      </c>
      <c r="G10" s="114">
        <f t="shared" si="1"/>
        <v>43894</v>
      </c>
      <c r="H10" s="118"/>
      <c r="I10" s="116">
        <f t="shared" si="2"/>
        <v>43896</v>
      </c>
      <c r="J10" s="50"/>
    </row>
    <row r="11" spans="1:10" ht="13.8" x14ac:dyDescent="0.25">
      <c r="A11" s="3" t="s">
        <v>563</v>
      </c>
      <c r="B11" s="44" t="s">
        <v>87</v>
      </c>
      <c r="C11" s="97">
        <f t="shared" si="3"/>
        <v>43891</v>
      </c>
      <c r="D11" s="63" t="s">
        <v>6</v>
      </c>
      <c r="E11" s="66">
        <f t="shared" si="0"/>
        <v>43904</v>
      </c>
      <c r="F11" s="111">
        <f t="shared" si="4"/>
        <v>43910</v>
      </c>
      <c r="G11" s="111">
        <f t="shared" si="1"/>
        <v>43908</v>
      </c>
      <c r="H11" s="117"/>
      <c r="I11" s="113">
        <f t="shared" si="2"/>
        <v>43910</v>
      </c>
    </row>
    <row r="12" spans="1:10" ht="13.8" x14ac:dyDescent="0.25">
      <c r="A12" s="143" t="s">
        <v>564</v>
      </c>
      <c r="B12" s="43" t="s">
        <v>87</v>
      </c>
      <c r="C12" s="108">
        <f t="shared" si="3"/>
        <v>43905</v>
      </c>
      <c r="D12" s="62" t="s">
        <v>6</v>
      </c>
      <c r="E12" s="70">
        <f t="shared" si="0"/>
        <v>43918</v>
      </c>
      <c r="F12" s="114">
        <f t="shared" si="4"/>
        <v>43924</v>
      </c>
      <c r="G12" s="114">
        <f t="shared" si="1"/>
        <v>43922</v>
      </c>
      <c r="H12" s="118" t="s">
        <v>122</v>
      </c>
      <c r="I12" s="116">
        <f t="shared" si="2"/>
        <v>43924</v>
      </c>
    </row>
    <row r="13" spans="1:10" ht="13.8" x14ac:dyDescent="0.25">
      <c r="A13" s="3" t="s">
        <v>565</v>
      </c>
      <c r="B13" s="44" t="s">
        <v>44</v>
      </c>
      <c r="C13" s="97">
        <f t="shared" si="3"/>
        <v>43919</v>
      </c>
      <c r="D13" s="63" t="s">
        <v>6</v>
      </c>
      <c r="E13" s="66">
        <f t="shared" si="0"/>
        <v>43932</v>
      </c>
      <c r="F13" s="111">
        <f t="shared" si="4"/>
        <v>43938</v>
      </c>
      <c r="G13" s="111">
        <f t="shared" si="1"/>
        <v>43936</v>
      </c>
      <c r="H13" s="117"/>
      <c r="I13" s="113">
        <f t="shared" si="2"/>
        <v>43938</v>
      </c>
      <c r="J13" s="50"/>
    </row>
    <row r="14" spans="1:10" ht="13.8" x14ac:dyDescent="0.25">
      <c r="A14" s="143" t="s">
        <v>566</v>
      </c>
      <c r="B14" s="43" t="s">
        <v>90</v>
      </c>
      <c r="C14" s="108">
        <f t="shared" si="3"/>
        <v>43933</v>
      </c>
      <c r="D14" s="62" t="s">
        <v>6</v>
      </c>
      <c r="E14" s="70">
        <f t="shared" si="0"/>
        <v>43946</v>
      </c>
      <c r="F14" s="114">
        <f t="shared" si="4"/>
        <v>43952</v>
      </c>
      <c r="G14" s="114">
        <f t="shared" si="1"/>
        <v>43950</v>
      </c>
      <c r="H14" s="119"/>
      <c r="I14" s="116">
        <f t="shared" si="2"/>
        <v>43952</v>
      </c>
      <c r="J14" s="50"/>
    </row>
    <row r="15" spans="1:10" ht="13.8" x14ac:dyDescent="0.25">
      <c r="A15" s="3" t="s">
        <v>567</v>
      </c>
      <c r="B15" s="44" t="s">
        <v>47</v>
      </c>
      <c r="C15" s="97">
        <f t="shared" si="3"/>
        <v>43947</v>
      </c>
      <c r="D15" s="63" t="s">
        <v>6</v>
      </c>
      <c r="E15" s="66">
        <f t="shared" si="0"/>
        <v>43960</v>
      </c>
      <c r="F15" s="111">
        <f>6+E15</f>
        <v>43966</v>
      </c>
      <c r="G15" s="111">
        <f t="shared" si="1"/>
        <v>43964</v>
      </c>
      <c r="H15" s="120"/>
      <c r="I15" s="113">
        <f t="shared" si="2"/>
        <v>43966</v>
      </c>
      <c r="J15" s="50"/>
    </row>
    <row r="16" spans="1:10" ht="13.8" x14ac:dyDescent="0.25">
      <c r="A16" s="143" t="s">
        <v>568</v>
      </c>
      <c r="B16" s="43" t="s">
        <v>93</v>
      </c>
      <c r="C16" s="108">
        <f t="shared" si="3"/>
        <v>43961</v>
      </c>
      <c r="D16" s="62" t="s">
        <v>6</v>
      </c>
      <c r="E16" s="70">
        <f t="shared" si="0"/>
        <v>43974</v>
      </c>
      <c r="F16" s="114">
        <f>6+E16</f>
        <v>43980</v>
      </c>
      <c r="G16" s="114">
        <f t="shared" si="1"/>
        <v>43978</v>
      </c>
      <c r="H16" s="118"/>
      <c r="I16" s="116">
        <f t="shared" si="2"/>
        <v>43980</v>
      </c>
      <c r="J16" s="50"/>
    </row>
    <row r="17" spans="1:10" ht="13.8" x14ac:dyDescent="0.25">
      <c r="A17" s="3" t="s">
        <v>569</v>
      </c>
      <c r="B17" s="45" t="s">
        <v>96</v>
      </c>
      <c r="C17" s="97">
        <f t="shared" si="3"/>
        <v>43975</v>
      </c>
      <c r="D17" s="63" t="s">
        <v>6</v>
      </c>
      <c r="E17" s="66">
        <f t="shared" si="0"/>
        <v>43988</v>
      </c>
      <c r="F17" s="111">
        <f t="shared" si="4"/>
        <v>43994</v>
      </c>
      <c r="G17" s="111">
        <f t="shared" si="1"/>
        <v>43992</v>
      </c>
      <c r="H17" s="117"/>
      <c r="I17" s="113">
        <f t="shared" si="2"/>
        <v>43994</v>
      </c>
    </row>
    <row r="18" spans="1:10" ht="13.8" x14ac:dyDescent="0.25">
      <c r="A18" s="144" t="s">
        <v>570</v>
      </c>
      <c r="B18" s="136" t="s">
        <v>98</v>
      </c>
      <c r="C18" s="137">
        <f t="shared" si="3"/>
        <v>43989</v>
      </c>
      <c r="D18" s="138" t="s">
        <v>6</v>
      </c>
      <c r="E18" s="139">
        <f t="shared" si="0"/>
        <v>44002</v>
      </c>
      <c r="F18" s="140">
        <f>6+E18</f>
        <v>44008</v>
      </c>
      <c r="G18" s="140">
        <f t="shared" si="1"/>
        <v>44006</v>
      </c>
      <c r="H18" s="141"/>
      <c r="I18" s="142">
        <f t="shared" si="2"/>
        <v>44008</v>
      </c>
      <c r="J18" s="50"/>
    </row>
    <row r="19" spans="1:10" ht="13.8" x14ac:dyDescent="0.25">
      <c r="A19" s="134" t="s">
        <v>571</v>
      </c>
      <c r="B19" s="44" t="s">
        <v>53</v>
      </c>
      <c r="C19" s="97">
        <f t="shared" si="3"/>
        <v>44003</v>
      </c>
      <c r="D19" s="63" t="s">
        <v>6</v>
      </c>
      <c r="E19" s="66">
        <f>+C19+13</f>
        <v>44016</v>
      </c>
      <c r="F19" s="111">
        <f t="shared" si="4"/>
        <v>44022</v>
      </c>
      <c r="G19" s="111">
        <f t="shared" si="1"/>
        <v>44020</v>
      </c>
      <c r="H19" s="117"/>
      <c r="I19" s="113">
        <f t="shared" si="2"/>
        <v>44022</v>
      </c>
    </row>
    <row r="20" spans="1:10" ht="13.8" x14ac:dyDescent="0.25">
      <c r="A20" s="145" t="s">
        <v>572</v>
      </c>
      <c r="B20" s="43" t="s">
        <v>101</v>
      </c>
      <c r="C20" s="108">
        <f>14+C19</f>
        <v>44017</v>
      </c>
      <c r="D20" s="62" t="s">
        <v>6</v>
      </c>
      <c r="E20" s="70">
        <f t="shared" si="0"/>
        <v>44030</v>
      </c>
      <c r="F20" s="114">
        <f t="shared" si="4"/>
        <v>44036</v>
      </c>
      <c r="G20" s="114">
        <f t="shared" si="1"/>
        <v>44034</v>
      </c>
      <c r="H20" s="118"/>
      <c r="I20" s="116">
        <f t="shared" si="2"/>
        <v>44036</v>
      </c>
    </row>
    <row r="21" spans="1:10" ht="13.8" x14ac:dyDescent="0.25">
      <c r="A21" s="134" t="s">
        <v>573</v>
      </c>
      <c r="B21" s="44" t="s">
        <v>56</v>
      </c>
      <c r="C21" s="97">
        <f t="shared" si="3"/>
        <v>44031</v>
      </c>
      <c r="D21" s="63" t="s">
        <v>6</v>
      </c>
      <c r="E21" s="66">
        <f t="shared" si="0"/>
        <v>44044</v>
      </c>
      <c r="F21" s="111">
        <f t="shared" si="4"/>
        <v>44050</v>
      </c>
      <c r="G21" s="111">
        <f t="shared" si="1"/>
        <v>44048</v>
      </c>
      <c r="H21" s="117"/>
      <c r="I21" s="113">
        <f t="shared" si="2"/>
        <v>44050</v>
      </c>
    </row>
    <row r="22" spans="1:10" ht="13.8" x14ac:dyDescent="0.25">
      <c r="A22" s="145" t="s">
        <v>574</v>
      </c>
      <c r="B22" s="43" t="s">
        <v>58</v>
      </c>
      <c r="C22" s="108">
        <f t="shared" si="3"/>
        <v>44045</v>
      </c>
      <c r="D22" s="62" t="s">
        <v>6</v>
      </c>
      <c r="E22" s="70">
        <f t="shared" si="0"/>
        <v>44058</v>
      </c>
      <c r="F22" s="114">
        <f t="shared" si="4"/>
        <v>44064</v>
      </c>
      <c r="G22" s="114">
        <f t="shared" si="1"/>
        <v>44062</v>
      </c>
      <c r="H22" s="118"/>
      <c r="I22" s="116">
        <f t="shared" si="2"/>
        <v>44064</v>
      </c>
    </row>
    <row r="23" spans="1:10" ht="13.8" x14ac:dyDescent="0.25">
      <c r="A23" s="134" t="s">
        <v>575</v>
      </c>
      <c r="B23" s="44" t="s">
        <v>58</v>
      </c>
      <c r="C23" s="97">
        <f t="shared" si="3"/>
        <v>44059</v>
      </c>
      <c r="D23" s="63" t="s">
        <v>6</v>
      </c>
      <c r="E23" s="66">
        <f t="shared" si="0"/>
        <v>44072</v>
      </c>
      <c r="F23" s="111">
        <f t="shared" si="4"/>
        <v>44078</v>
      </c>
      <c r="G23" s="111">
        <f t="shared" si="1"/>
        <v>44076</v>
      </c>
      <c r="H23" s="117"/>
      <c r="I23" s="113">
        <f t="shared" si="2"/>
        <v>44078</v>
      </c>
    </row>
    <row r="24" spans="1:10" ht="13.8" x14ac:dyDescent="0.25">
      <c r="A24" s="145" t="s">
        <v>576</v>
      </c>
      <c r="B24" s="43" t="s">
        <v>60</v>
      </c>
      <c r="C24" s="108">
        <f t="shared" si="3"/>
        <v>44073</v>
      </c>
      <c r="D24" s="62" t="s">
        <v>6</v>
      </c>
      <c r="E24" s="70">
        <f t="shared" si="0"/>
        <v>44086</v>
      </c>
      <c r="F24" s="114">
        <f t="shared" si="4"/>
        <v>44092</v>
      </c>
      <c r="G24" s="114">
        <f t="shared" si="1"/>
        <v>44090</v>
      </c>
      <c r="H24" s="118"/>
      <c r="I24" s="116">
        <f t="shared" si="2"/>
        <v>44092</v>
      </c>
    </row>
    <row r="25" spans="1:10" ht="13.8" x14ac:dyDescent="0.25">
      <c r="A25" s="134" t="s">
        <v>577</v>
      </c>
      <c r="B25" s="44" t="s">
        <v>106</v>
      </c>
      <c r="C25" s="97">
        <f t="shared" si="3"/>
        <v>44087</v>
      </c>
      <c r="D25" s="63" t="s">
        <v>6</v>
      </c>
      <c r="E25" s="66">
        <f t="shared" si="0"/>
        <v>44100</v>
      </c>
      <c r="F25" s="111">
        <f t="shared" si="4"/>
        <v>44106</v>
      </c>
      <c r="G25" s="111">
        <f t="shared" si="1"/>
        <v>44104</v>
      </c>
      <c r="H25" s="117"/>
      <c r="I25" s="113">
        <f t="shared" si="2"/>
        <v>44106</v>
      </c>
    </row>
    <row r="26" spans="1:10" ht="13.8" x14ac:dyDescent="0.25">
      <c r="A26" s="145" t="s">
        <v>578</v>
      </c>
      <c r="B26" s="43" t="s">
        <v>63</v>
      </c>
      <c r="C26" s="108">
        <f t="shared" si="3"/>
        <v>44101</v>
      </c>
      <c r="D26" s="62" t="s">
        <v>6</v>
      </c>
      <c r="E26" s="70">
        <f t="shared" si="0"/>
        <v>44114</v>
      </c>
      <c r="F26" s="114">
        <f t="shared" si="4"/>
        <v>44120</v>
      </c>
      <c r="G26" s="114">
        <f t="shared" si="1"/>
        <v>44118</v>
      </c>
      <c r="H26" s="118"/>
      <c r="I26" s="116">
        <f t="shared" si="2"/>
        <v>44120</v>
      </c>
    </row>
    <row r="27" spans="1:10" ht="13.8" x14ac:dyDescent="0.25">
      <c r="A27" s="134" t="s">
        <v>579</v>
      </c>
      <c r="B27" s="44" t="s">
        <v>109</v>
      </c>
      <c r="C27" s="97">
        <f t="shared" si="3"/>
        <v>44115</v>
      </c>
      <c r="D27" s="63" t="s">
        <v>6</v>
      </c>
      <c r="E27" s="66">
        <f t="shared" si="0"/>
        <v>44128</v>
      </c>
      <c r="F27" s="111">
        <f t="shared" si="4"/>
        <v>44134</v>
      </c>
      <c r="G27" s="111">
        <f t="shared" si="1"/>
        <v>44132</v>
      </c>
      <c r="H27" s="117"/>
      <c r="I27" s="113">
        <f t="shared" si="2"/>
        <v>44134</v>
      </c>
    </row>
    <row r="28" spans="1:10" ht="13.8" x14ac:dyDescent="0.25">
      <c r="A28" s="145" t="s">
        <v>580</v>
      </c>
      <c r="B28" s="43" t="s">
        <v>66</v>
      </c>
      <c r="C28" s="108">
        <f t="shared" si="3"/>
        <v>44129</v>
      </c>
      <c r="D28" s="62" t="s">
        <v>6</v>
      </c>
      <c r="E28" s="70">
        <f t="shared" si="0"/>
        <v>44142</v>
      </c>
      <c r="F28" s="114">
        <f t="shared" si="4"/>
        <v>44148</v>
      </c>
      <c r="G28" s="114">
        <f t="shared" si="1"/>
        <v>44146</v>
      </c>
      <c r="H28" s="118"/>
      <c r="I28" s="116">
        <f t="shared" si="2"/>
        <v>44148</v>
      </c>
    </row>
    <row r="29" spans="1:10" ht="13.8" x14ac:dyDescent="0.25">
      <c r="A29" s="134" t="s">
        <v>581</v>
      </c>
      <c r="B29" s="44" t="s">
        <v>113</v>
      </c>
      <c r="C29" s="97">
        <f t="shared" si="3"/>
        <v>44143</v>
      </c>
      <c r="D29" s="63" t="s">
        <v>6</v>
      </c>
      <c r="E29" s="66">
        <f t="shared" si="0"/>
        <v>44156</v>
      </c>
      <c r="F29" s="111">
        <f>4+E29</f>
        <v>44160</v>
      </c>
      <c r="G29" s="111">
        <f t="shared" si="1"/>
        <v>44160</v>
      </c>
      <c r="H29" s="117"/>
      <c r="I29" s="113">
        <f>5+G29</f>
        <v>44165</v>
      </c>
    </row>
    <row r="30" spans="1:10" ht="13.8" x14ac:dyDescent="0.25">
      <c r="A30" s="145" t="s">
        <v>582</v>
      </c>
      <c r="B30" s="43" t="s">
        <v>70</v>
      </c>
      <c r="C30" s="108">
        <f t="shared" si="3"/>
        <v>44157</v>
      </c>
      <c r="D30" s="62" t="s">
        <v>6</v>
      </c>
      <c r="E30" s="70">
        <f t="shared" si="0"/>
        <v>44170</v>
      </c>
      <c r="F30" s="114">
        <f t="shared" si="4"/>
        <v>44176</v>
      </c>
      <c r="G30" s="114">
        <f t="shared" si="1"/>
        <v>44174</v>
      </c>
      <c r="H30" s="118"/>
      <c r="I30" s="116">
        <f t="shared" si="2"/>
        <v>44176</v>
      </c>
    </row>
    <row r="31" spans="1:10" ht="13.8" x14ac:dyDescent="0.25">
      <c r="A31" s="134" t="s">
        <v>583</v>
      </c>
      <c r="B31" s="25" t="s">
        <v>116</v>
      </c>
      <c r="C31" s="97">
        <f t="shared" si="3"/>
        <v>44171</v>
      </c>
      <c r="D31" s="63" t="s">
        <v>6</v>
      </c>
      <c r="E31" s="66">
        <f t="shared" si="0"/>
        <v>44184</v>
      </c>
      <c r="F31" s="111">
        <f>5+E31</f>
        <v>44189</v>
      </c>
      <c r="G31" s="111">
        <f t="shared" si="1"/>
        <v>44188</v>
      </c>
      <c r="H31" s="117"/>
      <c r="I31" s="113">
        <f>5+G31</f>
        <v>44193</v>
      </c>
    </row>
    <row r="32" spans="1:10" ht="13.8" x14ac:dyDescent="0.25">
      <c r="A32" s="145" t="s">
        <v>584</v>
      </c>
      <c r="B32" s="43" t="s">
        <v>35</v>
      </c>
      <c r="C32" s="108">
        <f t="shared" si="3"/>
        <v>44185</v>
      </c>
      <c r="D32" s="62" t="s">
        <v>6</v>
      </c>
      <c r="E32" s="70">
        <f t="shared" si="0"/>
        <v>44198</v>
      </c>
      <c r="F32" s="114">
        <f t="shared" si="4"/>
        <v>44204</v>
      </c>
      <c r="G32" s="114">
        <f t="shared" si="1"/>
        <v>44202</v>
      </c>
      <c r="H32" s="118"/>
      <c r="I32" s="116">
        <f t="shared" si="2"/>
        <v>44204</v>
      </c>
    </row>
    <row r="33" spans="1:9" ht="13.8" x14ac:dyDescent="0.25">
      <c r="B33" s="33"/>
      <c r="C33" s="97"/>
      <c r="D33" s="63"/>
      <c r="E33" s="66"/>
      <c r="F33" s="47"/>
      <c r="G33" s="97"/>
      <c r="H33" s="1"/>
      <c r="I33" s="85"/>
    </row>
    <row r="34" spans="1:9" ht="13.8" x14ac:dyDescent="0.25">
      <c r="A34" s="151" t="s">
        <v>157</v>
      </c>
      <c r="B34" s="151"/>
      <c r="C34" s="151"/>
      <c r="D34" s="151"/>
      <c r="E34" s="151"/>
      <c r="F34" s="151"/>
      <c r="G34" s="151"/>
      <c r="H34" s="151"/>
      <c r="I34" s="151"/>
    </row>
    <row r="35" spans="1:9" ht="13.8" x14ac:dyDescent="0.25">
      <c r="A35" s="6" t="s">
        <v>161</v>
      </c>
      <c r="B35" s="25"/>
      <c r="C35" s="98"/>
      <c r="D35" s="64"/>
      <c r="E35" s="85"/>
      <c r="F35" s="27"/>
      <c r="G35" s="97"/>
      <c r="H35" s="2"/>
      <c r="I35" s="85"/>
    </row>
    <row r="36" spans="1:9" x14ac:dyDescent="0.25">
      <c r="C36" s="102"/>
      <c r="D36"/>
      <c r="E36" s="125"/>
      <c r="F36"/>
      <c r="G36"/>
      <c r="I36"/>
    </row>
    <row r="37" spans="1:9" ht="13.8" x14ac:dyDescent="0.25">
      <c r="A37" s="6" t="s">
        <v>163</v>
      </c>
      <c r="B37" s="25"/>
      <c r="C37" s="98"/>
      <c r="D37" s="64"/>
      <c r="E37" s="85"/>
      <c r="F37" s="27"/>
      <c r="G37" s="97"/>
      <c r="H37" s="2"/>
      <c r="I37" s="85"/>
    </row>
    <row r="38" spans="1:9" ht="13.8" x14ac:dyDescent="0.25">
      <c r="A38" s="106" t="s">
        <v>160</v>
      </c>
      <c r="B38" s="24" t="s">
        <v>158</v>
      </c>
    </row>
    <row r="39" spans="1:9" ht="13.8" x14ac:dyDescent="0.25">
      <c r="B39" s="45"/>
      <c r="C39" s="98"/>
      <c r="D39" s="63"/>
      <c r="E39" s="66"/>
      <c r="F39" s="27"/>
      <c r="G39" s="98"/>
      <c r="H39" s="24"/>
      <c r="I39" s="85"/>
    </row>
  </sheetData>
  <mergeCells count="3">
    <mergeCell ref="B1:J1"/>
    <mergeCell ref="G3:I3"/>
    <mergeCell ref="A34:I34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</vt:i4>
      </vt:variant>
    </vt:vector>
  </HeadingPairs>
  <TitlesOfParts>
    <vt:vector size="28" baseType="lpstr">
      <vt:lpstr>CY2028</vt:lpstr>
      <vt:lpstr>CY2027</vt:lpstr>
      <vt:lpstr>CY2026</vt:lpstr>
      <vt:lpstr>CY2025</vt:lpstr>
      <vt:lpstr>CY2024</vt:lpstr>
      <vt:lpstr>CY2023</vt:lpstr>
      <vt:lpstr>CY2022</vt:lpstr>
      <vt:lpstr>CY2021</vt:lpstr>
      <vt:lpstr>CY2020</vt:lpstr>
      <vt:lpstr>CY2019</vt:lpstr>
      <vt:lpstr>CY2018</vt:lpstr>
      <vt:lpstr>CY2017</vt:lpstr>
      <vt:lpstr>CY2016</vt:lpstr>
      <vt:lpstr>CY2015</vt:lpstr>
      <vt:lpstr>CY2014</vt:lpstr>
      <vt:lpstr>CY2013</vt:lpstr>
      <vt:lpstr>CY2012</vt:lpstr>
      <vt:lpstr>CY2011</vt:lpstr>
      <vt:lpstr>CY2010</vt:lpstr>
      <vt:lpstr>CY2009</vt:lpstr>
      <vt:lpstr>CY2008</vt:lpstr>
      <vt:lpstr>CY2007</vt:lpstr>
      <vt:lpstr>CY2006</vt:lpstr>
      <vt:lpstr>CY2005</vt:lpstr>
      <vt:lpstr>CY2004</vt:lpstr>
      <vt:lpstr>CY2003</vt:lpstr>
      <vt:lpstr>Sheet1</vt:lpstr>
      <vt:lpstr>'CY2003'!Print_Area</vt:lpstr>
    </vt:vector>
  </TitlesOfParts>
  <Company>eUMB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rreid</dc:creator>
  <cp:lastModifiedBy>Chow, Candace</cp:lastModifiedBy>
  <cp:lastPrinted>2018-10-18T14:11:32Z</cp:lastPrinted>
  <dcterms:created xsi:type="dcterms:W3CDTF">2003-11-07T15:43:25Z</dcterms:created>
  <dcterms:modified xsi:type="dcterms:W3CDTF">2025-06-24T17:04:04Z</dcterms:modified>
</cp:coreProperties>
</file>